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ilation_speed" sheetId="1" r:id="rId4"/>
    <sheet state="visible" name="dilation_gravity" sheetId="2" r:id="rId5"/>
    <sheet state="visible" name="Gravity" sheetId="3" r:id="rId6"/>
  </sheets>
  <definedNames/>
  <calcPr/>
  <extLst>
    <ext uri="GoogleSheetsCustomDataVersion2">
      <go:sheetsCustomData xmlns:go="http://customooxmlschemas.google.com/" r:id="rId7" roundtripDataChecksum="ujd44nFCVaZVGgEuDiV7/0ADPQtkir2dj0KIpRUf6cI="/>
    </ext>
  </extLst>
</workbook>
</file>

<file path=xl/sharedStrings.xml><?xml version="1.0" encoding="utf-8"?>
<sst xmlns="http://schemas.openxmlformats.org/spreadsheetml/2006/main" count="56" uniqueCount="48">
  <si>
    <t>Constants &amp; inputs</t>
  </si>
  <si>
    <t>G (m^3/kg/s^2)</t>
  </si>
  <si>
    <t>c (m/s)</t>
  </si>
  <si>
    <t>Mass M (kg)</t>
  </si>
  <si>
    <t>r</t>
  </si>
  <si>
    <t>Δr (half-thickness of the clock (vertical half-separation) [m])</t>
  </si>
  <si>
    <t>Newtonian deflection &amp; base dilation</t>
  </si>
  <si>
    <t>base</t>
  </si>
  <si>
    <t>2GM/(rc^2)</t>
  </si>
  <si>
    <t>hypoteneuse = secant logic r elongation / dilation</t>
  </si>
  <si>
    <t>drop</t>
  </si>
  <si>
    <t>base dilation (standard calculation - check)</t>
  </si>
  <si>
    <t>tick_time_s (light time for hypoteneuse = time to cover drop)</t>
  </si>
  <si>
    <t>average speed for drop covering</t>
  </si>
  <si>
    <t>escape v at given radius (standard value calculation)</t>
  </si>
  <si>
    <t>g exact</t>
  </si>
  <si>
    <t>2GM/(rc^2) at r-1000m</t>
  </si>
  <si>
    <t xml:space="preserve">g from tilt </t>
  </si>
  <si>
    <t>2GM/(rc^2) at r+1000m</t>
  </si>
  <si>
    <t>check</t>
  </si>
  <si>
    <t>hypoteneuse at R-1000</t>
  </si>
  <si>
    <t>HM of B20 and B21</t>
  </si>
  <si>
    <t>drop at R-1000</t>
  </si>
  <si>
    <t>tick_time_s (light time for hypoteneuse = time to cover drop at R-1000)</t>
  </si>
  <si>
    <t>average speed for drop covering at R-1000</t>
  </si>
  <si>
    <t xml:space="preserve">speed gain between R and R-1000 </t>
  </si>
  <si>
    <t>average speed between R and R-1000</t>
  </si>
  <si>
    <t>Time to cover 1000m with average speed from B20</t>
  </si>
  <si>
    <t xml:space="preserve">Average midpoint acceleration calculated from escape velocity difference and time </t>
  </si>
  <si>
    <t>g exact at R-500</t>
  </si>
  <si>
    <t>Angle (deg)</t>
  </si>
  <si>
    <t>There time</t>
  </si>
  <si>
    <t>Back time</t>
  </si>
  <si>
    <t>Geometric mean</t>
  </si>
  <si>
    <t>Formation region</t>
  </si>
  <si>
    <t>X</t>
  </si>
  <si>
    <t>Y</t>
  </si>
  <si>
    <t>check - formation diameter</t>
  </si>
  <si>
    <t>circle gamma</t>
  </si>
  <si>
    <t>base 1</t>
  </si>
  <si>
    <t>v (km/s)</t>
  </si>
  <si>
    <t>&lt;&lt;---- Here on the left we can manipulate with the speed (v) value to check how this calculation meets Lorentz factor for every speed.</t>
  </si>
  <si>
    <t>c (km/s)</t>
  </si>
  <si>
    <t>𝛽</t>
  </si>
  <si>
    <r>
      <rPr>
        <rFont val="Calibri"/>
        <b/>
        <color theme="1"/>
        <sz val="11.0"/>
      </rPr>
      <t xml:space="preserve">Calculation (table on the right) uses the equations explained below:
</t>
    </r>
    <r>
      <rPr>
        <rFont val="Calibri"/>
        <color theme="1"/>
        <sz val="11.0"/>
      </rPr>
      <t xml:space="preserve">Calculation for 90°/270° - scenario setup:
Source: Emits an EM pulse at t=0.
Receiver: Initially located 1 light-second from the source, moving laterally at v=0.9c.
Emission wavefront: Expands spherically at speed c in all directions - this can be illustrated as at the image aside.
Key Geometry:
At t=1s, the EM wavefront has radius r=ct=1 light-second.
The original receiver position is exactly on this circle (perpendicular to emission direction).
But during the signal's journey the receiver itself has moved sideways by vt=0.9 light-second (0.9c).
The EM wavefront continues to expand spherically and the receiver continues escaping laterally (covering a distance of vt’ where v is 0.9c and t’ is the time needed to cross the receiver by the expanding EM-signal-sphere).
At any later time t’&gt;1 s, the radius is r=ct’
The receiver’s position is (1,  0.9ct’)  in coordinates (x,y) where x=1 is the initial separation.
The receiver detects the signal when its position lies on the expanding sphere:
c²t² + v²t′² = c²t′²
c²t² = (c² − v²) t′²
t² = t′²(1 − v²/c²)
t = t′√(1 − v²/c²)
t′ = t / √(1 − v²/c²)
t’ = 1 / √ (1- 0.81/1)
t’ = 1 / √ (0.19)
t’ = 2.2941573387
So the wavefront catches up with the moving receiver after ≈ 2.3 seconds or other reference time value (exactly 2.294157339) because the spherical shell curvature expands and eventually overlaps its new position.
Conclusion:
The receiver does not get the signal after 1 second/time value because it moved away from the initial intercept point. However, the spherical curvature of the wavefront expands and eventually reaches the receiver at 2.294157339 seconds/measure of time, exactly as expected.
The delay is governed by the Pythagorean relationship between initial separation and relative motion. The above gives a geometric mean of   √2.294157339 x 2.294157339 = 2.294157339 for 90° and 270° pair of ticks.
When we take the same for the pair 0° and 180° we get exactly the same geometric mean √10 x 0.5263157895 = 2.294157339 for this pair of opposite ticks.
For all other angle-pairs and their geometric mean:
●    A source emits a photon (or EM pulse) at t=0.
●    A receiver is located 1 light-second away in some direction θ (angle measured from the direction of motion of the receiver).
●    The receiver moves with speed v=0.9c along the x-axis while the photon propagates outward spherically at speed c=1.
●    We want to know how long the expanding light sphere takes to overlap the receiver.
To calculate, we need to use the logic presented below:
After time t', the distance the light travels is: r = ct ′ = t′ (as we operate in light-seconds for simplification).
The receiver’s position:
x=cosθ+vt′ (shifted by covered distance)
y = sin θ (it is constant)
So the light covers a diagonal:
t′² = (cos θ + v t′)² + sin² θ
we are using the positive solution of the quadratic equation of t′² = (cos θ + v t′)² + sin² θ derived as below:
t′² = (cos θ + v t′)² + sin² θ
Expand:
t′² = cos² θ + 2 v t′ cos θ + v² t′² + sin² θ
Use: cos² θ + sin² θ = 1
t′² = 1 + 2 v t′ cos θ + v² t′²
Collect terms (quadratic in t′):
(1 − v²) t′² − 2 v cos θ · t′ − 1 = 0
Quadratic formula:
t′ = [ 2 v cos θ ± √(4 v² cos² θ + 4(1 − v²)) ] / [ 2(1 − v²) ]
Equivalently (since v² cos²θ + 1 − v² = 1 − v² sin²θ):
t′ = [ v cosθ ± √(1 − v² sin²θ) ] / (1 − v²)
so:
t′ = [ v cosθ ± √(v² cos²θ + 1 − v²) ] / (1 − v²)
Pick the positive root:
t′ = [ v cosθ + √(v² cos²θ + 1 − v²) ] / (1 − v²)
And here we have our xls formula (example from P2 cell presents the calculation for “there time”):
</t>
    </r>
    <r>
      <rPr>
        <rFont val="Calibri"/>
        <i/>
        <color theme="1"/>
        <sz val="11.0"/>
      </rPr>
      <t>=($A$17*COS(RADIANS(O2)) + SQRT($A$17^2*COS(RADIANS(O2))^2 + 1 - $A$17^2))/(1-$A$17^2)</t>
    </r>
    <r>
      <rPr>
        <rFont val="Calibri"/>
        <color theme="1"/>
        <sz val="11.0"/>
      </rPr>
      <t xml:space="preserve">
For the “back time” we just get the opposite by adding +180° to the angle - just like in the example from Q2 cell which I present below:
</t>
    </r>
    <r>
      <rPr>
        <rFont val="Calibri"/>
        <i/>
        <color theme="1"/>
        <sz val="11.0"/>
      </rPr>
      <t>=($A$17*COS(RADIANS(O20+180)) + SQRT($A$17^2*COS(RADIANS(O20+180))^2 + 1 - $A$17^2))/(1-$A$17^2)</t>
    </r>
    <r>
      <rPr>
        <rFont val="Calibri"/>
        <color theme="1"/>
        <sz val="11.0"/>
      </rPr>
      <t xml:space="preserve">
</t>
    </r>
    <r>
      <rPr>
        <rFont val="Calibri"/>
        <b/>
        <color theme="1"/>
        <sz val="11.0"/>
      </rPr>
      <t>For each direction θ and its opposite θ+180° the the two tick times multiply to the same angle-independent invariant.</t>
    </r>
  </si>
  <si>
    <t>"Average signal processing rate"</t>
  </si>
  <si>
    <t>Classical perpendicular clock (Einstein/Lorentz factor)</t>
  </si>
  <si>
    <t>Real processing rate (tick times)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</si>
</sst>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0.00000000000000000"/>
    <numFmt numFmtId="165" formatCode="0.0000000000000000000000000000"/>
    <numFmt numFmtId="166" formatCode="0.000000000000000000000000000000"/>
    <numFmt numFmtId="167" formatCode="0.0000000000000000"/>
  </numFmts>
  <fonts count="11">
    <font>
      <sz val="11.0"/>
      <color theme="1"/>
      <name val="Calibri"/>
      <scheme val="minor"/>
    </font>
    <font>
      <color theme="1"/>
      <name val="Arial"/>
    </font>
    <font/>
    <font>
      <sz val="11.0"/>
      <color theme="1"/>
      <name val="Arial"/>
    </font>
    <font>
      <color theme="1"/>
      <name val="Calibri"/>
      <scheme val="minor"/>
    </font>
    <font>
      <color theme="1"/>
      <name val="Calibri"/>
    </font>
    <font>
      <b/>
      <color theme="1"/>
      <name val="Calibri"/>
    </font>
    <font>
      <b/>
      <sz val="11.0"/>
      <color theme="1"/>
      <name val="Arial"/>
    </font>
    <font>
      <color rgb="FF666666"/>
      <name val="Calibri"/>
      <scheme val="minor"/>
    </font>
    <font>
      <sz val="11.0"/>
      <color theme="1"/>
      <name val="Calibri"/>
    </font>
    <font>
      <sz val="10.0"/>
      <color theme="1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EFEFEF"/>
        <bgColor rgb="FFEFEFEF"/>
      </patternFill>
    </fill>
    <fill>
      <patternFill patternType="solid">
        <fgColor rgb="FF6AA84F"/>
        <bgColor rgb="FF6AA84F"/>
      </patternFill>
    </fill>
    <fill>
      <patternFill patternType="solid">
        <fgColor rgb="FFB6D7A8"/>
        <bgColor rgb="FFB6D7A8"/>
      </patternFill>
    </fill>
  </fills>
  <borders count="12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top style="thin">
        <color rgb="FF000000"/>
      </top>
    </border>
    <border>
      <bottom style="thin">
        <color rgb="FF000000"/>
      </bottom>
    </border>
  </borders>
  <cellStyleXfs count="1">
    <xf borderId="0" fillId="0" fontId="0" numFmtId="0" applyAlignment="1" applyFont="1"/>
  </cellStyleXfs>
  <cellXfs count="62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3" numFmtId="0" xfId="0" applyAlignment="1" applyBorder="1" applyFont="1">
      <alignment vertical="bottom"/>
    </xf>
    <xf borderId="3" fillId="0" fontId="3" numFmtId="164" xfId="0" applyAlignment="1" applyBorder="1" applyFont="1" applyNumberFormat="1">
      <alignment horizontal="right" vertical="bottom"/>
    </xf>
    <xf borderId="0" fillId="0" fontId="4" numFmtId="0" xfId="0" applyAlignment="1" applyFont="1">
      <alignment horizontal="center" readingOrder="0" shrinkToFit="0" vertical="center" wrapText="1"/>
    </xf>
    <xf borderId="0" fillId="0" fontId="4" numFmtId="165" xfId="0" applyFont="1" applyNumberFormat="1"/>
    <xf borderId="3" fillId="0" fontId="3" numFmtId="166" xfId="0" applyAlignment="1" applyBorder="1" applyFont="1" applyNumberFormat="1">
      <alignment horizontal="right" vertical="bottom"/>
    </xf>
    <xf borderId="1" fillId="2" fontId="5" numFmtId="0" xfId="0" applyBorder="1" applyFill="1" applyFont="1"/>
    <xf borderId="3" fillId="2" fontId="5" numFmtId="0" xfId="0" applyBorder="1" applyFill="1" applyFont="1"/>
    <xf borderId="3" fillId="0" fontId="6" numFmtId="0" xfId="0" applyBorder="1" applyFont="1"/>
    <xf borderId="1" fillId="0" fontId="5" numFmtId="0" xfId="0" applyBorder="1" applyFont="1"/>
    <xf borderId="0" fillId="0" fontId="4" numFmtId="0" xfId="0" applyFont="1"/>
    <xf borderId="3" fillId="0" fontId="6" numFmtId="165" xfId="0" applyBorder="1" applyFont="1" applyNumberFormat="1"/>
    <xf borderId="3" fillId="0" fontId="1" numFmtId="164" xfId="0" applyBorder="1" applyFont="1" applyNumberFormat="1"/>
    <xf borderId="3" fillId="0" fontId="7" numFmtId="0" xfId="0" applyAlignment="1" applyBorder="1" applyFont="1">
      <alignment vertical="bottom"/>
    </xf>
    <xf borderId="3" fillId="0" fontId="7" numFmtId="166" xfId="0" applyAlignment="1" applyBorder="1" applyFont="1" applyNumberFormat="1">
      <alignment horizontal="right" vertical="bottom"/>
    </xf>
    <xf borderId="4" fillId="2" fontId="3" numFmtId="0" xfId="0" applyAlignment="1" applyBorder="1" applyFill="1" applyFont="1">
      <alignment vertical="bottom"/>
    </xf>
    <xf borderId="5" fillId="0" fontId="2" numFmtId="0" xfId="0" applyBorder="1" applyFont="1"/>
    <xf borderId="6" fillId="0" fontId="2" numFmtId="0" xfId="0" applyBorder="1" applyFont="1"/>
    <xf borderId="7" fillId="0" fontId="2" numFmtId="0" xfId="0" applyBorder="1" applyFont="1"/>
    <xf borderId="3" fillId="0" fontId="5" numFmtId="0" xfId="0" applyBorder="1" applyFont="1"/>
    <xf borderId="8" fillId="0" fontId="2" numFmtId="0" xfId="0" applyBorder="1" applyFont="1"/>
    <xf borderId="9" fillId="0" fontId="2" numFmtId="0" xfId="0" applyBorder="1" applyFont="1"/>
    <xf borderId="3" fillId="0" fontId="5" numFmtId="165" xfId="0" applyBorder="1" applyFont="1" applyNumberFormat="1"/>
    <xf borderId="3" fillId="0" fontId="6" numFmtId="164" xfId="0" applyBorder="1" applyFont="1" applyNumberFormat="1"/>
    <xf borderId="0" fillId="0" fontId="6" numFmtId="0" xfId="0" applyFont="1"/>
    <xf borderId="0" fillId="0" fontId="6" numFmtId="164" xfId="0" applyFont="1" applyNumberFormat="1"/>
    <xf borderId="0" fillId="0" fontId="6" numFmtId="0" xfId="0" applyAlignment="1" applyFont="1">
      <alignment readingOrder="0"/>
    </xf>
    <xf borderId="0" fillId="0" fontId="6" numFmtId="167" xfId="0" applyFont="1" applyNumberFormat="1"/>
    <xf borderId="3" fillId="0" fontId="5" numFmtId="166" xfId="0" applyBorder="1" applyFont="1" applyNumberFormat="1"/>
    <xf borderId="3" fillId="0" fontId="5" numFmtId="1" xfId="0" applyBorder="1" applyFont="1" applyNumberFormat="1"/>
    <xf borderId="3" fillId="0" fontId="6" numFmtId="0" xfId="0" applyAlignment="1" applyBorder="1" applyFont="1">
      <alignment readingOrder="0"/>
    </xf>
    <xf borderId="3" fillId="0" fontId="8" numFmtId="0" xfId="0" applyAlignment="1" applyBorder="1" applyFont="1">
      <alignment readingOrder="0"/>
    </xf>
    <xf borderId="0" fillId="0" fontId="8" numFmtId="0" xfId="0" applyAlignment="1" applyFont="1">
      <alignment readingOrder="0"/>
    </xf>
    <xf borderId="0" fillId="0" fontId="5" numFmtId="0" xfId="0" applyAlignment="1" applyFont="1">
      <alignment horizontal="left" shrinkToFit="0" vertical="top" wrapText="1"/>
    </xf>
    <xf borderId="3" fillId="0" fontId="8" numFmtId="0" xfId="0" applyBorder="1" applyFont="1"/>
    <xf borderId="0" fillId="0" fontId="4" numFmtId="0" xfId="0" applyFont="1"/>
    <xf borderId="0" fillId="0" fontId="4" numFmtId="0" xfId="0" applyAlignment="1" applyFont="1">
      <alignment readingOrder="0"/>
    </xf>
    <xf borderId="3" fillId="0" fontId="5" numFmtId="0" xfId="0" applyAlignment="1" applyBorder="1" applyFont="1">
      <alignment readingOrder="0"/>
    </xf>
    <xf borderId="4" fillId="0" fontId="5" numFmtId="0" xfId="0" applyAlignment="1" applyBorder="1" applyFont="1">
      <alignment horizontal="center" shrinkToFit="0" vertical="center" wrapText="1"/>
    </xf>
    <xf borderId="10" fillId="0" fontId="2" numFmtId="0" xfId="0" applyBorder="1" applyFont="1"/>
    <xf borderId="11" fillId="0" fontId="2" numFmtId="0" xfId="0" applyBorder="1" applyFont="1"/>
    <xf borderId="4" fillId="0" fontId="5" numFmtId="0" xfId="0" applyAlignment="1" applyBorder="1" applyFont="1">
      <alignment horizontal="left" shrinkToFit="0" vertical="top" wrapText="1"/>
    </xf>
    <xf borderId="4" fillId="0" fontId="9" numFmtId="0" xfId="0" applyAlignment="1" applyBorder="1" applyFont="1">
      <alignment readingOrder="0" shrinkToFit="0" vertical="top" wrapText="1"/>
    </xf>
    <xf borderId="0" fillId="0" fontId="9" numFmtId="0" xfId="0" applyAlignment="1" applyFont="1">
      <alignment shrinkToFit="0" vertical="top" wrapText="1"/>
    </xf>
    <xf borderId="0" fillId="0" fontId="5" numFmtId="0" xfId="0" applyAlignment="1" applyFont="1">
      <alignment horizontal="left"/>
    </xf>
    <xf borderId="0" fillId="0" fontId="5" numFmtId="0" xfId="0" applyAlignment="1" applyFont="1">
      <alignment shrinkToFit="0" vertical="top" wrapText="1"/>
    </xf>
    <xf borderId="3" fillId="3" fontId="6" numFmtId="0" xfId="0" applyBorder="1" applyFill="1" applyFont="1"/>
    <xf borderId="3" fillId="3" fontId="5" numFmtId="0" xfId="0" applyBorder="1" applyFill="1" applyFont="1"/>
    <xf borderId="1" fillId="3" fontId="5" numFmtId="0" xfId="0" applyAlignment="1" applyBorder="1" applyFill="1" applyFont="1">
      <alignment horizontal="right"/>
    </xf>
    <xf borderId="2" fillId="3" fontId="5" numFmtId="0" xfId="0" applyAlignment="1" applyBorder="1" applyFill="1" applyFont="1">
      <alignment horizontal="right"/>
    </xf>
    <xf borderId="3" fillId="4" fontId="6" numFmtId="0" xfId="0" applyBorder="1" applyFill="1" applyFont="1"/>
    <xf borderId="3" fillId="4" fontId="5" numFmtId="0" xfId="0" applyBorder="1" applyFill="1" applyFont="1"/>
    <xf borderId="1" fillId="4" fontId="6" numFmtId="0" xfId="0" applyAlignment="1" applyBorder="1" applyFill="1" applyFont="1">
      <alignment horizontal="right"/>
    </xf>
    <xf borderId="0" fillId="0" fontId="6" numFmtId="0" xfId="0" applyAlignment="1" applyFont="1">
      <alignment horizontal="left"/>
    </xf>
    <xf borderId="0" fillId="0" fontId="5" numFmtId="0" xfId="0" applyAlignment="1" applyFont="1">
      <alignment shrinkToFit="0" wrapText="1"/>
    </xf>
    <xf borderId="0" fillId="0" fontId="10" numFmtId="0" xfId="0" applyAlignment="1" applyFont="1">
      <alignment horizontal="left" shrinkToFit="0" vertical="center" wrapText="1"/>
    </xf>
    <xf borderId="0" fillId="0" fontId="5" numFmtId="0" xfId="0" applyFont="1"/>
    <xf borderId="4" fillId="3" fontId="6" numFmtId="0" xfId="0" applyBorder="1" applyFill="1" applyFont="1"/>
    <xf borderId="10" fillId="3" fontId="6" numFmtId="0" xfId="0" applyBorder="1" applyFill="1" applyFont="1"/>
    <xf borderId="4" fillId="3" fontId="5" numFmtId="0" xfId="0" applyBorder="1" applyFill="1" applyFont="1"/>
  </cellXfs>
  <cellStyles count="1">
    <cellStyle xfId="0" name="Normal" builtinId="0"/>
  </cellStyles>
  <dxfs count="1">
    <dxf>
      <font/>
      <fill>
        <patternFill patternType="solid">
          <fgColor rgb="FFB7E1CD"/>
          <bgColor rgb="FFB7E1CD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>
                <a:solidFill>
                  <a:srgbClr val="757575"/>
                </a:solidFill>
                <a:latin typeface="+mn-lt"/>
              </a:defRPr>
            </a:pPr>
            <a:r>
              <a:rPr b="0">
                <a:solidFill>
                  <a:srgbClr val="757575"/>
                </a:solidFill>
                <a:latin typeface="+mn-lt"/>
              </a:rPr>
              <a:t>Energy scale: green base, red = gamma, blue full formation-region geometry (β = 0.9)</a:t>
            </a:r>
          </a:p>
        </c:rich>
      </c:tx>
      <c:overlay val="0"/>
    </c:title>
    <c:plotArea>
      <c:layout/>
      <c:scatterChart>
        <c:scatterStyle val="lineMarker"/>
        <c:ser>
          <c:idx val="0"/>
          <c:order val="0"/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xVal>
            <c:numRef>
              <c:f>dilation_speed!$T$2:$T$361</c:f>
            </c:numRef>
          </c:xVal>
          <c:yVal>
            <c:numRef>
              <c:f>dilation_speed!$U$2:$U$361</c:f>
              <c:numCache/>
            </c:numRef>
          </c:yVal>
        </c:ser>
        <c:ser>
          <c:idx val="1"/>
          <c:order val="1"/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2"/>
              </a:solidFill>
              <a:ln cmpd="sng">
                <a:solidFill>
                  <a:schemeClr val="accent2"/>
                </a:solidFill>
              </a:ln>
            </c:spPr>
          </c:marker>
          <c:xVal>
            <c:numRef>
              <c:f>dilation_speed!$X$2:$X$361</c:f>
            </c:numRef>
          </c:xVal>
          <c:yVal>
            <c:numRef>
              <c:f>dilation_speed!$Y$2:$Y$361</c:f>
              <c:numCache/>
            </c:numRef>
          </c:yVal>
        </c:ser>
        <c:ser>
          <c:idx val="2"/>
          <c:order val="2"/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3"/>
              </a:solidFill>
              <a:ln cmpd="sng">
                <a:solidFill>
                  <a:schemeClr val="accent3"/>
                </a:solidFill>
              </a:ln>
            </c:spPr>
          </c:marker>
          <c:xVal>
            <c:numRef>
              <c:f>dilation_speed!$Z$2:$Z$361</c:f>
            </c:numRef>
          </c:xVal>
          <c:yVal>
            <c:numRef>
              <c:f>dilation_speed!$AA$2:$AA$361</c:f>
              <c:numCache/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50348225"/>
        <c:axId val="1461401169"/>
      </c:scatterChart>
      <c:valAx>
        <c:axId val="750348225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461401169"/>
      </c:valAx>
      <c:valAx>
        <c:axId val="1461401169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750348225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sans-serif"/>
            </a:defRPr>
          </a:pPr>
        </a:p>
      </c:txPr>
    </c:legend>
    <c:plotVisOnly val="1"/>
  </c:chart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76200</xdr:colOff>
      <xdr:row>47</xdr:row>
      <xdr:rowOff>19050</xdr:rowOff>
    </xdr:from>
    <xdr:ext cx="8267700" cy="5114925"/>
    <xdr:graphicFrame>
      <xdr:nvGraphicFramePr>
        <xdr:cNvPr id="874448406" name="Chart 1" title="Wykres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0</xdr:col>
      <xdr:colOff>76200</xdr:colOff>
      <xdr:row>19</xdr:row>
      <xdr:rowOff>57150</xdr:rowOff>
    </xdr:from>
    <xdr:ext cx="6257925" cy="5238750"/>
    <xdr:pic>
      <xdr:nvPicPr>
        <xdr:cNvPr id="0" name="image1.png" title="Obraz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85.29"/>
    <col customWidth="1" min="2" max="2" width="18.29"/>
    <col customWidth="1" min="3" max="3" width="14.57"/>
    <col customWidth="1" min="4" max="4" width="8.71"/>
    <col customWidth="1" min="5" max="5" width="13.43"/>
    <col customWidth="1" min="6" max="12" width="8.71"/>
    <col customWidth="1" min="13" max="13" width="14.43"/>
    <col customWidth="1" min="14" max="14" width="12.14"/>
    <col customWidth="1" min="15" max="15" width="18.14"/>
    <col customWidth="1" min="16" max="16" width="30.0"/>
    <col customWidth="1" min="17" max="17" width="16.71"/>
    <col customWidth="1" min="18" max="18" width="18.14"/>
    <col customWidth="1" min="19" max="19" width="20.71"/>
    <col customWidth="1" min="20" max="20" width="11.86"/>
    <col customWidth="1" min="21" max="21" width="11.43"/>
    <col customWidth="1" min="22" max="22" width="13.14"/>
    <col customWidth="1" min="23" max="27" width="12.86"/>
  </cols>
  <sheetData>
    <row r="1">
      <c r="O1" s="10" t="s">
        <v>30</v>
      </c>
      <c r="P1" s="10" t="s">
        <v>31</v>
      </c>
      <c r="Q1" s="10" t="s">
        <v>32</v>
      </c>
      <c r="R1" s="10" t="s">
        <v>33</v>
      </c>
      <c r="S1" s="32" t="s">
        <v>34</v>
      </c>
      <c r="T1" s="33" t="s">
        <v>35</v>
      </c>
      <c r="U1" s="33" t="s">
        <v>36</v>
      </c>
      <c r="V1" s="34" t="s">
        <v>37</v>
      </c>
      <c r="W1" s="34" t="s">
        <v>19</v>
      </c>
      <c r="X1" s="34" t="s">
        <v>38</v>
      </c>
      <c r="Y1" s="34" t="s">
        <v>38</v>
      </c>
      <c r="Z1" s="34" t="s">
        <v>39</v>
      </c>
      <c r="AA1" s="34" t="s">
        <v>39</v>
      </c>
    </row>
    <row r="2">
      <c r="A2" s="35"/>
      <c r="O2" s="21">
        <v>0.0</v>
      </c>
      <c r="P2" s="21">
        <f t="shared" ref="P2:P361" si="1">($A$17*COS(RADIANS(O2)) + SQRT($A$17^2*COS(RADIANS(O2))^2 + 1 - $A$17^2))/(1-$A$17^2)</f>
        <v>10</v>
      </c>
      <c r="Q2" s="21">
        <f t="shared" ref="Q2:Q361" si="2">($A$17*COS(RADIANS(O2+180)) + SQRT($A$17^2*COS(RADIANS(O2+180))^2 + 1 - $A$17^2))/(1-$A$17^2)</f>
        <v>0.5263157895</v>
      </c>
      <c r="R2" s="21">
        <f t="shared" ref="R2:R361" si="3">sqrt(P2*Q2)</f>
        <v>2.294157339</v>
      </c>
      <c r="S2" s="21">
        <f t="shared" ref="S2:S361" si="4">P2+Q2</f>
        <v>10.52631579</v>
      </c>
      <c r="T2" s="33">
        <f t="shared" ref="T2:T361" si="5">(($P$2-$Q$2)/2)+(($P$2+$Q$2)/2)*COS(RADIANS($O2))</f>
        <v>10</v>
      </c>
      <c r="U2" s="36">
        <f t="shared" ref="U2:U361" si="6"> $R$2*SIN(RADIANS($O2))</f>
        <v>0</v>
      </c>
      <c r="V2" s="37">
        <f t="shared" ref="V2:V181" si="7">SQRT((T182-T2)^2+(U182-U2)^2)</f>
        <v>10.52631579</v>
      </c>
      <c r="W2" s="37">
        <f t="shared" ref="W2:W361" si="8">V2-S2</f>
        <v>0</v>
      </c>
      <c r="X2" s="38">
        <f t="shared" ref="X2:X361" si="9">(($P$2-$Q$2)/(2*$R$2))+$R$2*COS(RADIANS($O2))</f>
        <v>4.358898944</v>
      </c>
      <c r="Y2" s="38">
        <f t="shared" ref="Y2:Y361" si="10">$R$2*SIN(RADIANS($O2))</f>
        <v>0</v>
      </c>
      <c r="Z2" s="38">
        <f t="shared" ref="Z2:Z361" si="11"> COS(RADIANS($O2))</f>
        <v>1</v>
      </c>
      <c r="AA2" s="38">
        <f t="shared" ref="AA2:AA361" si="12"> SIN(RADIANS($O2))</f>
        <v>0</v>
      </c>
    </row>
    <row r="3" ht="18.0" customHeight="1">
      <c r="O3" s="21">
        <v>1.0</v>
      </c>
      <c r="P3" s="21">
        <f t="shared" si="1"/>
        <v>9.998629269</v>
      </c>
      <c r="Q3" s="21">
        <f t="shared" si="2"/>
        <v>0.5263879433</v>
      </c>
      <c r="R3" s="21">
        <f t="shared" si="3"/>
        <v>2.294157339</v>
      </c>
      <c r="S3" s="21">
        <f t="shared" si="4"/>
        <v>10.52501721</v>
      </c>
      <c r="T3" s="33">
        <f t="shared" si="5"/>
        <v>9.999198399</v>
      </c>
      <c r="U3" s="36">
        <f t="shared" si="6"/>
        <v>0.04003856631</v>
      </c>
      <c r="V3" s="37">
        <f t="shared" si="7"/>
        <v>10.52501721</v>
      </c>
      <c r="W3" s="37">
        <f t="shared" si="8"/>
        <v>0</v>
      </c>
      <c r="X3" s="38">
        <f t="shared" si="9"/>
        <v>4.358549533</v>
      </c>
      <c r="Y3" s="38">
        <f t="shared" si="10"/>
        <v>0.04003856631</v>
      </c>
      <c r="Z3" s="38">
        <f t="shared" si="11"/>
        <v>0.9998476952</v>
      </c>
      <c r="AA3" s="38">
        <f t="shared" si="12"/>
        <v>0.01745240644</v>
      </c>
    </row>
    <row r="4">
      <c r="O4" s="21">
        <v>2.0</v>
      </c>
      <c r="P4" s="21">
        <f t="shared" si="1"/>
        <v>9.994517597</v>
      </c>
      <c r="Q4" s="21">
        <f t="shared" si="2"/>
        <v>0.5266044955</v>
      </c>
      <c r="R4" s="21">
        <f t="shared" si="3"/>
        <v>2.294157339</v>
      </c>
      <c r="S4" s="21">
        <f t="shared" si="4"/>
        <v>10.52112209</v>
      </c>
      <c r="T4" s="33">
        <f t="shared" si="5"/>
        <v>9.99679383</v>
      </c>
      <c r="U4" s="36">
        <f t="shared" si="6"/>
        <v>0.08006493649</v>
      </c>
      <c r="V4" s="37">
        <f t="shared" si="7"/>
        <v>10.52112209</v>
      </c>
      <c r="W4" s="37">
        <f t="shared" si="8"/>
        <v>0</v>
      </c>
      <c r="X4" s="38">
        <f t="shared" si="9"/>
        <v>4.357501406</v>
      </c>
      <c r="Y4" s="38">
        <f t="shared" si="10"/>
        <v>0.08006493649</v>
      </c>
      <c r="Z4" s="38">
        <f t="shared" si="11"/>
        <v>0.999390827</v>
      </c>
      <c r="AA4" s="38">
        <f t="shared" si="12"/>
        <v>0.0348994967</v>
      </c>
    </row>
    <row r="5">
      <c r="O5" s="21">
        <v>3.0</v>
      </c>
      <c r="P5" s="21">
        <f t="shared" si="1"/>
        <v>9.987666578</v>
      </c>
      <c r="Q5" s="21">
        <f t="shared" si="2"/>
        <v>0.5269657187</v>
      </c>
      <c r="R5" s="21">
        <f t="shared" si="3"/>
        <v>2.294157339</v>
      </c>
      <c r="S5" s="21">
        <f t="shared" si="4"/>
        <v>10.5146323</v>
      </c>
      <c r="T5" s="33">
        <f t="shared" si="5"/>
        <v>9.992787028</v>
      </c>
      <c r="U5" s="36">
        <f t="shared" si="6"/>
        <v>0.1200669181</v>
      </c>
      <c r="V5" s="37">
        <f t="shared" si="7"/>
        <v>10.5146323</v>
      </c>
      <c r="W5" s="37">
        <f t="shared" si="8"/>
        <v>0</v>
      </c>
      <c r="X5" s="38">
        <f t="shared" si="9"/>
        <v>4.355754881</v>
      </c>
      <c r="Y5" s="38">
        <f t="shared" si="10"/>
        <v>0.1200669181</v>
      </c>
      <c r="Z5" s="38">
        <f t="shared" si="11"/>
        <v>0.9986295348</v>
      </c>
      <c r="AA5" s="38">
        <f t="shared" si="12"/>
        <v>0.05233595624</v>
      </c>
    </row>
    <row r="6">
      <c r="O6" s="21">
        <v>4.0</v>
      </c>
      <c r="P6" s="21">
        <f t="shared" si="1"/>
        <v>9.978078864</v>
      </c>
      <c r="Q6" s="21">
        <f t="shared" si="2"/>
        <v>0.5274720684</v>
      </c>
      <c r="R6" s="21">
        <f t="shared" si="3"/>
        <v>2.294157339</v>
      </c>
      <c r="S6" s="21">
        <f t="shared" si="4"/>
        <v>10.50555093</v>
      </c>
      <c r="T6" s="33">
        <f t="shared" si="5"/>
        <v>9.987179215</v>
      </c>
      <c r="U6" s="36">
        <f t="shared" si="6"/>
        <v>0.1600323262</v>
      </c>
      <c r="V6" s="37">
        <f t="shared" si="7"/>
        <v>10.50555093</v>
      </c>
      <c r="W6" s="37">
        <f t="shared" si="8"/>
        <v>0</v>
      </c>
      <c r="X6" s="38">
        <f t="shared" si="9"/>
        <v>4.353310492</v>
      </c>
      <c r="Y6" s="38">
        <f t="shared" si="10"/>
        <v>0.1600323262</v>
      </c>
      <c r="Z6" s="38">
        <f t="shared" si="11"/>
        <v>0.9975640503</v>
      </c>
      <c r="AA6" s="38">
        <f t="shared" si="12"/>
        <v>0.06975647374</v>
      </c>
    </row>
    <row r="7">
      <c r="O7" s="21">
        <v>5.0</v>
      </c>
      <c r="P7" s="21">
        <f t="shared" si="1"/>
        <v>9.965758169</v>
      </c>
      <c r="Q7" s="21">
        <f t="shared" si="2"/>
        <v>0.5281241836</v>
      </c>
      <c r="R7" s="21">
        <f t="shared" si="3"/>
        <v>2.294157339</v>
      </c>
      <c r="S7" s="21">
        <f t="shared" si="4"/>
        <v>10.49388235</v>
      </c>
      <c r="T7" s="33">
        <f t="shared" si="5"/>
        <v>9.979972099</v>
      </c>
      <c r="U7" s="36">
        <f t="shared" si="6"/>
        <v>0.1999489869</v>
      </c>
      <c r="V7" s="37">
        <f t="shared" si="7"/>
        <v>10.49388235</v>
      </c>
      <c r="W7" s="37">
        <f t="shared" si="8"/>
        <v>0</v>
      </c>
      <c r="X7" s="38">
        <f t="shared" si="9"/>
        <v>4.350168983</v>
      </c>
      <c r="Y7" s="38">
        <f t="shared" si="10"/>
        <v>0.1999489869</v>
      </c>
      <c r="Z7" s="38">
        <f t="shared" si="11"/>
        <v>0.9961946981</v>
      </c>
      <c r="AA7" s="38">
        <f t="shared" si="12"/>
        <v>0.08715574275</v>
      </c>
    </row>
    <row r="8">
      <c r="O8" s="21">
        <v>6.0</v>
      </c>
      <c r="P8" s="21">
        <f t="shared" si="1"/>
        <v>9.95070927</v>
      </c>
      <c r="Q8" s="21">
        <f t="shared" si="2"/>
        <v>0.5289228892</v>
      </c>
      <c r="R8" s="21">
        <f t="shared" si="3"/>
        <v>2.294157339</v>
      </c>
      <c r="S8" s="21">
        <f t="shared" si="4"/>
        <v>10.47963216</v>
      </c>
      <c r="T8" s="33">
        <f t="shared" si="5"/>
        <v>9.971167874</v>
      </c>
      <c r="U8" s="36">
        <f t="shared" si="6"/>
        <v>0.2398047411</v>
      </c>
      <c r="V8" s="37">
        <f t="shared" si="7"/>
        <v>10.47963216</v>
      </c>
      <c r="W8" s="37">
        <f t="shared" si="8"/>
        <v>0</v>
      </c>
      <c r="X8" s="38">
        <f t="shared" si="9"/>
        <v>4.34633131</v>
      </c>
      <c r="Y8" s="38">
        <f t="shared" si="10"/>
        <v>0.2398047411</v>
      </c>
      <c r="Z8" s="38">
        <f t="shared" si="11"/>
        <v>0.9945218954</v>
      </c>
      <c r="AA8" s="38">
        <f t="shared" si="12"/>
        <v>0.1045284633</v>
      </c>
    </row>
    <row r="9">
      <c r="O9" s="21">
        <v>7.0</v>
      </c>
      <c r="P9" s="21">
        <f t="shared" si="1"/>
        <v>9.932938006</v>
      </c>
      <c r="Q9" s="21">
        <f t="shared" si="2"/>
        <v>0.5298691981</v>
      </c>
      <c r="R9" s="21">
        <f t="shared" si="3"/>
        <v>2.294157339</v>
      </c>
      <c r="S9" s="21">
        <f t="shared" si="4"/>
        <v>10.4628072</v>
      </c>
      <c r="T9" s="33">
        <f t="shared" si="5"/>
        <v>9.960769222</v>
      </c>
      <c r="U9" s="36">
        <f t="shared" si="6"/>
        <v>0.2795874486</v>
      </c>
      <c r="V9" s="37">
        <f t="shared" si="7"/>
        <v>10.4628072</v>
      </c>
      <c r="W9" s="37">
        <f t="shared" si="8"/>
        <v>0</v>
      </c>
      <c r="X9" s="38">
        <f t="shared" si="9"/>
        <v>4.341798643</v>
      </c>
      <c r="Y9" s="38">
        <f t="shared" si="10"/>
        <v>0.2795874486</v>
      </c>
      <c r="Z9" s="38">
        <f t="shared" si="11"/>
        <v>0.9925461516</v>
      </c>
      <c r="AA9" s="38">
        <f t="shared" si="12"/>
        <v>0.1218693434</v>
      </c>
    </row>
    <row r="10">
      <c r="O10" s="21">
        <v>8.0</v>
      </c>
      <c r="P10" s="21">
        <f t="shared" si="1"/>
        <v>9.912451284</v>
      </c>
      <c r="Q10" s="21">
        <f t="shared" si="2"/>
        <v>0.530964314</v>
      </c>
      <c r="R10" s="21">
        <f t="shared" si="3"/>
        <v>2.294157339</v>
      </c>
      <c r="S10" s="21">
        <f t="shared" si="4"/>
        <v>10.4434156</v>
      </c>
      <c r="T10" s="33">
        <f t="shared" si="5"/>
        <v>9.948779312</v>
      </c>
      <c r="U10" s="36">
        <f t="shared" si="6"/>
        <v>0.319284991</v>
      </c>
      <c r="V10" s="37">
        <f t="shared" si="7"/>
        <v>10.4434156</v>
      </c>
      <c r="W10" s="37">
        <f t="shared" si="8"/>
        <v>0</v>
      </c>
      <c r="X10" s="38">
        <f t="shared" si="9"/>
        <v>4.336572363</v>
      </c>
      <c r="Y10" s="38">
        <f t="shared" si="10"/>
        <v>0.319284991</v>
      </c>
      <c r="Z10" s="38">
        <f t="shared" si="11"/>
        <v>0.9902680687</v>
      </c>
      <c r="AA10" s="38">
        <f t="shared" si="12"/>
        <v>0.139173101</v>
      </c>
    </row>
    <row r="11">
      <c r="O11" s="21">
        <v>9.0</v>
      </c>
      <c r="P11" s="21">
        <f t="shared" si="1"/>
        <v>9.889257075</v>
      </c>
      <c r="Q11" s="21">
        <f t="shared" si="2"/>
        <v>0.5322096348</v>
      </c>
      <c r="R11" s="21">
        <f t="shared" si="3"/>
        <v>2.294157339</v>
      </c>
      <c r="S11" s="21">
        <f t="shared" si="4"/>
        <v>10.42146671</v>
      </c>
      <c r="T11" s="33">
        <f t="shared" si="5"/>
        <v>9.935201796</v>
      </c>
      <c r="U11" s="36">
        <f t="shared" si="6"/>
        <v>0.3588852761</v>
      </c>
      <c r="V11" s="37">
        <f t="shared" si="7"/>
        <v>10.42146671</v>
      </c>
      <c r="W11" s="37">
        <f t="shared" si="8"/>
        <v>0</v>
      </c>
      <c r="X11" s="38">
        <f t="shared" si="9"/>
        <v>4.330654061</v>
      </c>
      <c r="Y11" s="38">
        <f t="shared" si="10"/>
        <v>0.3588852761</v>
      </c>
      <c r="Z11" s="38">
        <f t="shared" si="11"/>
        <v>0.9876883406</v>
      </c>
      <c r="AA11" s="38">
        <f t="shared" si="12"/>
        <v>0.156434465</v>
      </c>
    </row>
    <row r="12" ht="15.0" customHeight="1">
      <c r="O12" s="21">
        <v>10.0</v>
      </c>
      <c r="P12" s="21">
        <f t="shared" si="1"/>
        <v>9.86336442</v>
      </c>
      <c r="Q12" s="21">
        <f t="shared" si="2"/>
        <v>0.5336067565</v>
      </c>
      <c r="R12" s="21">
        <f t="shared" si="3"/>
        <v>2.294157339</v>
      </c>
      <c r="S12" s="21">
        <f t="shared" si="4"/>
        <v>10.39697118</v>
      </c>
      <c r="T12" s="33">
        <f t="shared" si="5"/>
        <v>9.920040809</v>
      </c>
      <c r="U12" s="36">
        <f t="shared" si="6"/>
        <v>0.3983762412</v>
      </c>
      <c r="V12" s="37">
        <f t="shared" si="7"/>
        <v>10.39697118</v>
      </c>
      <c r="W12" s="37">
        <f t="shared" si="8"/>
        <v>0</v>
      </c>
      <c r="X12" s="38">
        <f t="shared" si="9"/>
        <v>4.324045539</v>
      </c>
      <c r="Y12" s="38">
        <f t="shared" si="10"/>
        <v>0.3983762412</v>
      </c>
      <c r="Z12" s="38">
        <f t="shared" si="11"/>
        <v>0.984807753</v>
      </c>
      <c r="AA12" s="38">
        <f t="shared" si="12"/>
        <v>0.1736481777</v>
      </c>
    </row>
    <row r="13">
      <c r="O13" s="21">
        <v>11.0</v>
      </c>
      <c r="P13" s="21">
        <f t="shared" si="1"/>
        <v>9.83478343</v>
      </c>
      <c r="Q13" s="21">
        <f t="shared" si="2"/>
        <v>0.5351574779</v>
      </c>
      <c r="R13" s="21">
        <f t="shared" si="3"/>
        <v>2.294157339</v>
      </c>
      <c r="S13" s="21">
        <f t="shared" si="4"/>
        <v>10.36994091</v>
      </c>
      <c r="T13" s="33">
        <f t="shared" si="5"/>
        <v>9.903300969</v>
      </c>
      <c r="U13" s="36">
        <f t="shared" si="6"/>
        <v>0.4377458571</v>
      </c>
      <c r="V13" s="37">
        <f t="shared" si="7"/>
        <v>10.36994091</v>
      </c>
      <c r="W13" s="37">
        <f t="shared" si="8"/>
        <v>0</v>
      </c>
      <c r="X13" s="38">
        <f t="shared" si="9"/>
        <v>4.316748812</v>
      </c>
      <c r="Y13" s="38">
        <f t="shared" si="10"/>
        <v>0.4377458571</v>
      </c>
      <c r="Z13" s="38">
        <f t="shared" si="11"/>
        <v>0.9816271834</v>
      </c>
      <c r="AA13" s="38">
        <f t="shared" si="12"/>
        <v>0.1908089954</v>
      </c>
    </row>
    <row r="14">
      <c r="A14" s="35"/>
      <c r="O14" s="21">
        <v>12.0</v>
      </c>
      <c r="P14" s="21">
        <f t="shared" si="1"/>
        <v>9.80352529</v>
      </c>
      <c r="Q14" s="21">
        <f t="shared" si="2"/>
        <v>0.5368638057</v>
      </c>
      <c r="R14" s="21">
        <f t="shared" si="3"/>
        <v>2.294157339</v>
      </c>
      <c r="S14" s="21">
        <f t="shared" si="4"/>
        <v>10.3403891</v>
      </c>
      <c r="T14" s="33">
        <f t="shared" si="5"/>
        <v>9.884987376</v>
      </c>
      <c r="U14" s="36">
        <f t="shared" si="6"/>
        <v>0.4769821314</v>
      </c>
      <c r="V14" s="37">
        <f t="shared" si="7"/>
        <v>10.3403891</v>
      </c>
      <c r="W14" s="37">
        <f t="shared" si="8"/>
        <v>0</v>
      </c>
      <c r="X14" s="38">
        <f t="shared" si="9"/>
        <v>4.308766102</v>
      </c>
      <c r="Y14" s="38">
        <f t="shared" si="10"/>
        <v>0.4769821314</v>
      </c>
      <c r="Z14" s="38">
        <f t="shared" si="11"/>
        <v>0.9781476007</v>
      </c>
      <c r="AA14" s="38">
        <f t="shared" si="12"/>
        <v>0.2079116908</v>
      </c>
    </row>
    <row r="15">
      <c r="A15" s="39">
        <v>269813.21221</v>
      </c>
      <c r="B15" s="21" t="s">
        <v>40</v>
      </c>
      <c r="C15" s="40" t="s">
        <v>41</v>
      </c>
      <c r="D15" s="41"/>
      <c r="E15" s="41"/>
      <c r="F15" s="41"/>
      <c r="G15" s="41"/>
      <c r="H15" s="41"/>
      <c r="I15" s="41"/>
      <c r="J15" s="41"/>
      <c r="K15" s="41"/>
      <c r="L15" s="41"/>
      <c r="M15" s="18"/>
      <c r="O15" s="21">
        <v>13.0</v>
      </c>
      <c r="P15" s="21">
        <f t="shared" si="1"/>
        <v>9.769602261</v>
      </c>
      <c r="Q15" s="21">
        <f t="shared" si="2"/>
        <v>0.53872796</v>
      </c>
      <c r="R15" s="21">
        <f t="shared" si="3"/>
        <v>2.294157339</v>
      </c>
      <c r="S15" s="21">
        <f t="shared" si="4"/>
        <v>10.30833022</v>
      </c>
      <c r="T15" s="33">
        <f t="shared" si="5"/>
        <v>9.865105607</v>
      </c>
      <c r="U15" s="36">
        <f t="shared" si="6"/>
        <v>0.5160731123</v>
      </c>
      <c r="V15" s="37">
        <f t="shared" si="7"/>
        <v>10.30833022</v>
      </c>
      <c r="W15" s="37">
        <f t="shared" si="8"/>
        <v>0</v>
      </c>
      <c r="X15" s="38">
        <f t="shared" si="9"/>
        <v>4.30009984</v>
      </c>
      <c r="Y15" s="38">
        <f t="shared" si="10"/>
        <v>0.5160731123</v>
      </c>
      <c r="Z15" s="38">
        <f t="shared" si="11"/>
        <v>0.9743700648</v>
      </c>
      <c r="AA15" s="38">
        <f t="shared" si="12"/>
        <v>0.2249510543</v>
      </c>
    </row>
    <row r="16">
      <c r="A16" s="39">
        <v>299792.458</v>
      </c>
      <c r="B16" s="21" t="s">
        <v>42</v>
      </c>
      <c r="C16" s="19"/>
      <c r="M16" s="20"/>
      <c r="O16" s="21">
        <v>14.0</v>
      </c>
      <c r="P16" s="21">
        <f t="shared" si="1"/>
        <v>9.733027686</v>
      </c>
      <c r="Q16" s="21">
        <f t="shared" si="2"/>
        <v>0.5407523811</v>
      </c>
      <c r="R16" s="21">
        <f t="shared" si="3"/>
        <v>2.294157339</v>
      </c>
      <c r="S16" s="21">
        <f t="shared" si="4"/>
        <v>10.27378007</v>
      </c>
      <c r="T16" s="33">
        <f t="shared" si="5"/>
        <v>9.843661721</v>
      </c>
      <c r="U16" s="36">
        <f t="shared" si="6"/>
        <v>0.5550068923</v>
      </c>
      <c r="V16" s="37">
        <f t="shared" si="7"/>
        <v>10.27378007</v>
      </c>
      <c r="W16" s="37">
        <f t="shared" si="8"/>
        <v>0</v>
      </c>
      <c r="X16" s="38">
        <f t="shared" si="9"/>
        <v>4.290752667</v>
      </c>
      <c r="Y16" s="38">
        <f t="shared" si="10"/>
        <v>0.5550068923</v>
      </c>
      <c r="Z16" s="38">
        <f t="shared" si="11"/>
        <v>0.9702957263</v>
      </c>
      <c r="AA16" s="38">
        <f t="shared" si="12"/>
        <v>0.2419218956</v>
      </c>
    </row>
    <row r="17">
      <c r="A17" s="21">
        <f>A15/A16</f>
        <v>0.9</v>
      </c>
      <c r="B17" s="21" t="s">
        <v>43</v>
      </c>
      <c r="C17" s="22"/>
      <c r="D17" s="42"/>
      <c r="E17" s="42"/>
      <c r="F17" s="42"/>
      <c r="G17" s="42"/>
      <c r="H17" s="42"/>
      <c r="I17" s="42"/>
      <c r="J17" s="42"/>
      <c r="K17" s="42"/>
      <c r="L17" s="42"/>
      <c r="M17" s="23"/>
      <c r="O17" s="21">
        <v>15.0</v>
      </c>
      <c r="P17" s="21">
        <f t="shared" si="1"/>
        <v>9.693815989</v>
      </c>
      <c r="Q17" s="21">
        <f t="shared" si="2"/>
        <v>0.5429397363</v>
      </c>
      <c r="R17" s="21">
        <f t="shared" si="3"/>
        <v>2.294157339</v>
      </c>
      <c r="S17" s="21">
        <f t="shared" si="4"/>
        <v>10.23675572</v>
      </c>
      <c r="T17" s="33">
        <f t="shared" si="5"/>
        <v>9.820662247</v>
      </c>
      <c r="U17" s="36">
        <f t="shared" si="6"/>
        <v>0.5937716118</v>
      </c>
      <c r="V17" s="37">
        <f t="shared" si="7"/>
        <v>10.23675572</v>
      </c>
      <c r="W17" s="37">
        <f t="shared" si="8"/>
        <v>0</v>
      </c>
      <c r="X17" s="38">
        <f t="shared" si="9"/>
        <v>4.280727429</v>
      </c>
      <c r="Y17" s="38">
        <f t="shared" si="10"/>
        <v>0.5937716118</v>
      </c>
      <c r="Z17" s="38">
        <f t="shared" si="11"/>
        <v>0.9659258263</v>
      </c>
      <c r="AA17" s="38">
        <f t="shared" si="12"/>
        <v>0.2588190451</v>
      </c>
    </row>
    <row r="18">
      <c r="A18" s="35"/>
      <c r="O18" s="21">
        <v>16.0</v>
      </c>
      <c r="P18" s="21">
        <f t="shared" si="1"/>
        <v>9.651982682</v>
      </c>
      <c r="Q18" s="21">
        <f t="shared" si="2"/>
        <v>0.5452929279</v>
      </c>
      <c r="R18" s="21">
        <f t="shared" si="3"/>
        <v>2.294157339</v>
      </c>
      <c r="S18" s="21">
        <f t="shared" si="4"/>
        <v>10.19727561</v>
      </c>
      <c r="T18" s="33">
        <f t="shared" si="5"/>
        <v>9.796114192</v>
      </c>
      <c r="U18" s="36">
        <f t="shared" si="6"/>
        <v>0.6323554628</v>
      </c>
      <c r="V18" s="37">
        <f t="shared" si="7"/>
        <v>10.19727561</v>
      </c>
      <c r="W18" s="37">
        <f t="shared" si="8"/>
        <v>0</v>
      </c>
      <c r="X18" s="38">
        <f t="shared" si="9"/>
        <v>4.27002718</v>
      </c>
      <c r="Y18" s="38">
        <f t="shared" si="10"/>
        <v>0.6323554628</v>
      </c>
      <c r="Z18" s="38">
        <f t="shared" si="11"/>
        <v>0.9612616959</v>
      </c>
      <c r="AA18" s="38">
        <f t="shared" si="12"/>
        <v>0.2756373558</v>
      </c>
    </row>
    <row r="19">
      <c r="A19" s="35"/>
      <c r="O19" s="21">
        <v>17.0</v>
      </c>
      <c r="P19" s="21">
        <f t="shared" si="1"/>
        <v>9.607544372</v>
      </c>
      <c r="Q19" s="21">
        <f t="shared" si="2"/>
        <v>0.5478151016</v>
      </c>
      <c r="R19" s="21">
        <f t="shared" si="3"/>
        <v>2.294157339</v>
      </c>
      <c r="S19" s="21">
        <f t="shared" si="4"/>
        <v>10.15535947</v>
      </c>
      <c r="T19" s="33">
        <f t="shared" si="5"/>
        <v>9.770025035</v>
      </c>
      <c r="U19" s="36">
        <f t="shared" si="6"/>
        <v>0.6707466921</v>
      </c>
      <c r="V19" s="37">
        <f t="shared" si="7"/>
        <v>10.15535947</v>
      </c>
      <c r="W19" s="37">
        <f t="shared" si="8"/>
        <v>0</v>
      </c>
      <c r="X19" s="38">
        <f t="shared" si="9"/>
        <v>4.25865518</v>
      </c>
      <c r="Y19" s="38">
        <f t="shared" si="10"/>
        <v>0.6707466921</v>
      </c>
      <c r="Z19" s="38">
        <f t="shared" si="11"/>
        <v>0.956304756</v>
      </c>
      <c r="AA19" s="38">
        <f t="shared" si="12"/>
        <v>0.2923717047</v>
      </c>
    </row>
    <row r="20">
      <c r="A20" s="43"/>
      <c r="B20" s="41"/>
      <c r="C20" s="41"/>
      <c r="D20" s="18"/>
      <c r="E20" s="44" t="s">
        <v>44</v>
      </c>
      <c r="F20" s="41"/>
      <c r="G20" s="41"/>
      <c r="H20" s="41"/>
      <c r="I20" s="41"/>
      <c r="J20" s="41"/>
      <c r="K20" s="41"/>
      <c r="L20" s="41"/>
      <c r="M20" s="18"/>
      <c r="O20" s="21">
        <v>18.0</v>
      </c>
      <c r="P20" s="21">
        <f t="shared" si="1"/>
        <v>9.560518761</v>
      </c>
      <c r="Q20" s="21">
        <f t="shared" si="2"/>
        <v>0.5505096562</v>
      </c>
      <c r="R20" s="21">
        <f t="shared" si="3"/>
        <v>2.294157339</v>
      </c>
      <c r="S20" s="21">
        <f t="shared" si="4"/>
        <v>10.11102842</v>
      </c>
      <c r="T20" s="33">
        <f t="shared" si="5"/>
        <v>9.742402721</v>
      </c>
      <c r="U20" s="36">
        <f t="shared" si="6"/>
        <v>0.7089336055</v>
      </c>
      <c r="V20" s="37">
        <f t="shared" si="7"/>
        <v>10.11102842</v>
      </c>
      <c r="W20" s="37">
        <f t="shared" si="8"/>
        <v>0</v>
      </c>
      <c r="X20" s="38">
        <f t="shared" si="9"/>
        <v>4.246614892</v>
      </c>
      <c r="Y20" s="38">
        <f t="shared" si="10"/>
        <v>0.7089336055</v>
      </c>
      <c r="Z20" s="38">
        <f t="shared" si="11"/>
        <v>0.9510565163</v>
      </c>
      <c r="AA20" s="38">
        <f t="shared" si="12"/>
        <v>0.3090169944</v>
      </c>
    </row>
    <row r="21" ht="15.75" customHeight="1">
      <c r="A21" s="19"/>
      <c r="D21" s="20"/>
      <c r="E21" s="19"/>
      <c r="M21" s="20"/>
      <c r="O21" s="21">
        <v>19.0</v>
      </c>
      <c r="P21" s="21">
        <f t="shared" si="1"/>
        <v>9.510924657</v>
      </c>
      <c r="Q21" s="21">
        <f t="shared" si="2"/>
        <v>0.5533802534</v>
      </c>
      <c r="R21" s="21">
        <f t="shared" si="3"/>
        <v>2.294157339</v>
      </c>
      <c r="S21" s="21">
        <f t="shared" si="4"/>
        <v>10.06430491</v>
      </c>
      <c r="T21" s="33">
        <f t="shared" si="5"/>
        <v>9.713255664</v>
      </c>
      <c r="U21" s="36">
        <f t="shared" si="6"/>
        <v>0.7469045709</v>
      </c>
      <c r="V21" s="37">
        <f t="shared" si="7"/>
        <v>10.06430491</v>
      </c>
      <c r="W21" s="37">
        <f t="shared" si="8"/>
        <v>0</v>
      </c>
      <c r="X21" s="38">
        <f t="shared" si="9"/>
        <v>4.233909985</v>
      </c>
      <c r="Y21" s="38">
        <f t="shared" si="10"/>
        <v>0.7469045709</v>
      </c>
      <c r="Z21" s="38">
        <f t="shared" si="11"/>
        <v>0.9455185756</v>
      </c>
      <c r="AA21" s="38">
        <f t="shared" si="12"/>
        <v>0.3255681545</v>
      </c>
    </row>
    <row r="22" ht="15.75" customHeight="1">
      <c r="A22" s="19"/>
      <c r="D22" s="20"/>
      <c r="E22" s="19"/>
      <c r="M22" s="20"/>
      <c r="O22" s="21">
        <v>20.0</v>
      </c>
      <c r="P22" s="21">
        <f t="shared" si="1"/>
        <v>9.458781976</v>
      </c>
      <c r="Q22" s="21">
        <f t="shared" si="2"/>
        <v>0.556430829</v>
      </c>
      <c r="R22" s="21">
        <f t="shared" si="3"/>
        <v>2.294157339</v>
      </c>
      <c r="S22" s="21">
        <f t="shared" si="4"/>
        <v>10.01521281</v>
      </c>
      <c r="T22" s="33">
        <f t="shared" si="5"/>
        <v>9.682592744</v>
      </c>
      <c r="U22" s="36">
        <f t="shared" si="6"/>
        <v>0.7846480219</v>
      </c>
      <c r="V22" s="37">
        <f t="shared" si="7"/>
        <v>10.01521281</v>
      </c>
      <c r="W22" s="37">
        <f t="shared" si="8"/>
        <v>0</v>
      </c>
      <c r="X22" s="38">
        <f t="shared" si="9"/>
        <v>4.220544328</v>
      </c>
      <c r="Y22" s="38">
        <f t="shared" si="10"/>
        <v>0.7846480219</v>
      </c>
      <c r="Z22" s="38">
        <f t="shared" si="11"/>
        <v>0.9396926208</v>
      </c>
      <c r="AA22" s="38">
        <f t="shared" si="12"/>
        <v>0.3420201433</v>
      </c>
    </row>
    <row r="23" ht="15.75" customHeight="1">
      <c r="A23" s="19"/>
      <c r="D23" s="20"/>
      <c r="E23" s="19"/>
      <c r="M23" s="20"/>
      <c r="O23" s="21">
        <v>21.0</v>
      </c>
      <c r="P23" s="21">
        <f t="shared" si="1"/>
        <v>9.404111754</v>
      </c>
      <c r="Q23" s="21">
        <f t="shared" si="2"/>
        <v>0.5596656052</v>
      </c>
      <c r="R23" s="21">
        <f t="shared" si="3"/>
        <v>2.294157339</v>
      </c>
      <c r="S23" s="21">
        <f t="shared" si="4"/>
        <v>9.963777359</v>
      </c>
      <c r="T23" s="33">
        <f t="shared" si="5"/>
        <v>9.650423301</v>
      </c>
      <c r="U23" s="36">
        <f t="shared" si="6"/>
        <v>0.8221524615</v>
      </c>
      <c r="V23" s="37">
        <f t="shared" si="7"/>
        <v>9.963777359</v>
      </c>
      <c r="W23" s="37">
        <f t="shared" si="8"/>
        <v>0</v>
      </c>
      <c r="X23" s="38">
        <f t="shared" si="9"/>
        <v>4.206521992</v>
      </c>
      <c r="Y23" s="38">
        <f t="shared" si="10"/>
        <v>0.8221524615</v>
      </c>
      <c r="Z23" s="38">
        <f t="shared" si="11"/>
        <v>0.9335804265</v>
      </c>
      <c r="AA23" s="38">
        <f t="shared" si="12"/>
        <v>0.3583679495</v>
      </c>
    </row>
    <row r="24" ht="15.75" customHeight="1">
      <c r="A24" s="19"/>
      <c r="D24" s="20"/>
      <c r="E24" s="19"/>
      <c r="M24" s="20"/>
      <c r="O24" s="21">
        <v>22.0</v>
      </c>
      <c r="P24" s="21">
        <f t="shared" si="1"/>
        <v>9.34693615</v>
      </c>
      <c r="Q24" s="21">
        <f t="shared" si="2"/>
        <v>0.5630891034</v>
      </c>
      <c r="R24" s="21">
        <f t="shared" si="3"/>
        <v>2.294157339</v>
      </c>
      <c r="S24" s="21">
        <f t="shared" si="4"/>
        <v>9.910025253</v>
      </c>
      <c r="T24" s="33">
        <f t="shared" si="5"/>
        <v>9.616757133</v>
      </c>
      <c r="U24" s="36">
        <f t="shared" si="6"/>
        <v>0.8594064655</v>
      </c>
      <c r="V24" s="37">
        <f t="shared" si="7"/>
        <v>9.910025253</v>
      </c>
      <c r="W24" s="37">
        <f t="shared" si="8"/>
        <v>0</v>
      </c>
      <c r="X24" s="38">
        <f t="shared" si="9"/>
        <v>4.19184725</v>
      </c>
      <c r="Y24" s="38">
        <f t="shared" si="10"/>
        <v>0.8594064655</v>
      </c>
      <c r="Z24" s="38">
        <f t="shared" si="11"/>
        <v>0.9271838546</v>
      </c>
      <c r="AA24" s="38">
        <f t="shared" si="12"/>
        <v>0.3746065934</v>
      </c>
    </row>
    <row r="25" ht="15.75" customHeight="1">
      <c r="A25" s="19"/>
      <c r="D25" s="20"/>
      <c r="E25" s="19"/>
      <c r="M25" s="20"/>
      <c r="O25" s="21">
        <v>23.0</v>
      </c>
      <c r="P25" s="21">
        <f t="shared" si="1"/>
        <v>9.287278457</v>
      </c>
      <c r="Q25" s="21">
        <f t="shared" si="2"/>
        <v>0.5667061584</v>
      </c>
      <c r="R25" s="21">
        <f t="shared" si="3"/>
        <v>2.294157339</v>
      </c>
      <c r="S25" s="21">
        <f t="shared" si="4"/>
        <v>9.853984616</v>
      </c>
      <c r="T25" s="33">
        <f t="shared" si="5"/>
        <v>9.581604495</v>
      </c>
      <c r="U25" s="36">
        <f t="shared" si="6"/>
        <v>0.896398686</v>
      </c>
      <c r="V25" s="37">
        <f t="shared" si="7"/>
        <v>9.853984616</v>
      </c>
      <c r="W25" s="37">
        <f t="shared" si="8"/>
        <v>0</v>
      </c>
      <c r="X25" s="38">
        <f t="shared" si="9"/>
        <v>4.17652457</v>
      </c>
      <c r="Y25" s="38">
        <f t="shared" si="10"/>
        <v>0.896398686</v>
      </c>
      <c r="Z25" s="38">
        <f t="shared" si="11"/>
        <v>0.9205048535</v>
      </c>
      <c r="AA25" s="38">
        <f t="shared" si="12"/>
        <v>0.3907311285</v>
      </c>
    </row>
    <row r="26" ht="15.75" customHeight="1">
      <c r="A26" s="19"/>
      <c r="D26" s="20"/>
      <c r="E26" s="19"/>
      <c r="M26" s="20"/>
      <c r="O26" s="21">
        <v>24.0</v>
      </c>
      <c r="P26" s="21">
        <f t="shared" si="1"/>
        <v>9.225163114</v>
      </c>
      <c r="Q26" s="21">
        <f t="shared" si="2"/>
        <v>0.5705219335</v>
      </c>
      <c r="R26" s="21">
        <f t="shared" si="3"/>
        <v>2.294157339</v>
      </c>
      <c r="S26" s="21">
        <f t="shared" si="4"/>
        <v>9.795685048</v>
      </c>
      <c r="T26" s="33">
        <f t="shared" si="5"/>
        <v>9.544976096</v>
      </c>
      <c r="U26" s="36">
        <f t="shared" si="6"/>
        <v>0.9331178548</v>
      </c>
      <c r="V26" s="37">
        <f t="shared" si="7"/>
        <v>9.795685048</v>
      </c>
      <c r="W26" s="37">
        <f t="shared" si="8"/>
        <v>0</v>
      </c>
      <c r="X26" s="38">
        <f t="shared" si="9"/>
        <v>4.160558621</v>
      </c>
      <c r="Y26" s="38">
        <f t="shared" si="10"/>
        <v>0.9331178548</v>
      </c>
      <c r="Z26" s="38">
        <f t="shared" si="11"/>
        <v>0.9135454576</v>
      </c>
      <c r="AA26" s="38">
        <f t="shared" si="12"/>
        <v>0.4067366431</v>
      </c>
    </row>
    <row r="27" ht="15.75" customHeight="1">
      <c r="A27" s="19"/>
      <c r="D27" s="20"/>
      <c r="E27" s="19"/>
      <c r="M27" s="20"/>
      <c r="O27" s="21">
        <v>25.0</v>
      </c>
      <c r="P27" s="21">
        <f t="shared" si="1"/>
        <v>9.160615712</v>
      </c>
      <c r="Q27" s="21">
        <f t="shared" si="2"/>
        <v>0.5745419371</v>
      </c>
      <c r="R27" s="21">
        <f t="shared" si="3"/>
        <v>2.294157339</v>
      </c>
      <c r="S27" s="21">
        <f t="shared" si="4"/>
        <v>9.735157649</v>
      </c>
      <c r="T27" s="33">
        <f t="shared" si="5"/>
        <v>9.506883093</v>
      </c>
      <c r="U27" s="36">
        <f t="shared" si="6"/>
        <v>0.9695527868</v>
      </c>
      <c r="V27" s="37">
        <f t="shared" si="7"/>
        <v>9.735157649</v>
      </c>
      <c r="W27" s="37">
        <f t="shared" si="8"/>
        <v>0</v>
      </c>
      <c r="X27" s="38">
        <f t="shared" si="9"/>
        <v>4.143954266</v>
      </c>
      <c r="Y27" s="38">
        <f t="shared" si="10"/>
        <v>0.9695527868</v>
      </c>
      <c r="Z27" s="38">
        <f t="shared" si="11"/>
        <v>0.906307787</v>
      </c>
      <c r="AA27" s="38">
        <f t="shared" si="12"/>
        <v>0.4226182617</v>
      </c>
    </row>
    <row r="28" ht="15.75" customHeight="1">
      <c r="A28" s="19"/>
      <c r="D28" s="20"/>
      <c r="E28" s="19"/>
      <c r="M28" s="20"/>
      <c r="O28" s="21">
        <v>26.0</v>
      </c>
      <c r="P28" s="21">
        <f t="shared" si="1"/>
        <v>9.093663009</v>
      </c>
      <c r="Q28" s="21">
        <f t="shared" si="2"/>
        <v>0.5787720406</v>
      </c>
      <c r="R28" s="21">
        <f t="shared" si="3"/>
        <v>2.294157339</v>
      </c>
      <c r="S28" s="21">
        <f t="shared" si="4"/>
        <v>9.672435049</v>
      </c>
      <c r="T28" s="33">
        <f t="shared" si="5"/>
        <v>9.467337089</v>
      </c>
      <c r="U28" s="36">
        <f t="shared" si="6"/>
        <v>1.005692384</v>
      </c>
      <c r="V28" s="37">
        <f t="shared" si="7"/>
        <v>9.672435049</v>
      </c>
      <c r="W28" s="37">
        <f t="shared" si="8"/>
        <v>0</v>
      </c>
      <c r="X28" s="38">
        <f t="shared" si="9"/>
        <v>4.126716563</v>
      </c>
      <c r="Y28" s="38">
        <f t="shared" si="10"/>
        <v>1.005692384</v>
      </c>
      <c r="Z28" s="38">
        <f t="shared" si="11"/>
        <v>0.8987940463</v>
      </c>
      <c r="AA28" s="38">
        <f t="shared" si="12"/>
        <v>0.4383711468</v>
      </c>
    </row>
    <row r="29" ht="15.75" customHeight="1">
      <c r="A29" s="19"/>
      <c r="D29" s="20"/>
      <c r="E29" s="19"/>
      <c r="M29" s="20"/>
      <c r="O29" s="21">
        <v>27.0</v>
      </c>
      <c r="P29" s="21">
        <f t="shared" si="1"/>
        <v>9.02433294</v>
      </c>
      <c r="Q29" s="21">
        <f t="shared" si="2"/>
        <v>0.5832184973</v>
      </c>
      <c r="R29" s="21">
        <f t="shared" si="3"/>
        <v>2.294157339</v>
      </c>
      <c r="S29" s="21">
        <f t="shared" si="4"/>
        <v>9.607551437</v>
      </c>
      <c r="T29" s="33">
        <f t="shared" si="5"/>
        <v>9.42635013</v>
      </c>
      <c r="U29" s="36">
        <f t="shared" si="6"/>
        <v>1.041525637</v>
      </c>
      <c r="V29" s="37">
        <f t="shared" si="7"/>
        <v>9.607551437</v>
      </c>
      <c r="W29" s="37">
        <f t="shared" si="8"/>
        <v>0</v>
      </c>
      <c r="X29" s="38">
        <f t="shared" si="9"/>
        <v>4.108850762</v>
      </c>
      <c r="Y29" s="38">
        <f t="shared" si="10"/>
        <v>1.041525637</v>
      </c>
      <c r="Z29" s="38">
        <f t="shared" si="11"/>
        <v>0.8910065242</v>
      </c>
      <c r="AA29" s="38">
        <f t="shared" si="12"/>
        <v>0.4539904997</v>
      </c>
    </row>
    <row r="30" ht="15.75" customHeight="1">
      <c r="A30" s="19"/>
      <c r="D30" s="20"/>
      <c r="E30" s="19"/>
      <c r="M30" s="20"/>
      <c r="O30" s="21">
        <v>28.0</v>
      </c>
      <c r="P30" s="21">
        <f t="shared" si="1"/>
        <v>8.952654635</v>
      </c>
      <c r="Q30" s="21">
        <f t="shared" si="2"/>
        <v>0.5878879629</v>
      </c>
      <c r="R30" s="21">
        <f t="shared" si="3"/>
        <v>2.294157339</v>
      </c>
      <c r="S30" s="21">
        <f t="shared" si="4"/>
        <v>9.540542598</v>
      </c>
      <c r="T30" s="33">
        <f t="shared" si="5"/>
        <v>9.383934702</v>
      </c>
      <c r="U30" s="36">
        <f t="shared" si="6"/>
        <v>1.077041631</v>
      </c>
      <c r="V30" s="37">
        <f t="shared" si="7"/>
        <v>9.540542598</v>
      </c>
      <c r="W30" s="37">
        <f t="shared" si="8"/>
        <v>0</v>
      </c>
      <c r="X30" s="38">
        <f t="shared" si="9"/>
        <v>4.090362305</v>
      </c>
      <c r="Y30" s="38">
        <f t="shared" si="10"/>
        <v>1.077041631</v>
      </c>
      <c r="Z30" s="38">
        <f t="shared" si="11"/>
        <v>0.8829475929</v>
      </c>
      <c r="AA30" s="38">
        <f t="shared" si="12"/>
        <v>0.4694715628</v>
      </c>
    </row>
    <row r="31" ht="15.75" customHeight="1">
      <c r="A31" s="19"/>
      <c r="D31" s="20"/>
      <c r="E31" s="19"/>
      <c r="M31" s="20"/>
      <c r="O31" s="21">
        <v>29.0</v>
      </c>
      <c r="P31" s="21">
        <f t="shared" si="1"/>
        <v>8.878658431</v>
      </c>
      <c r="Q31" s="21">
        <f t="shared" si="2"/>
        <v>0.5927875182</v>
      </c>
      <c r="R31" s="21">
        <f t="shared" si="3"/>
        <v>2.294157339</v>
      </c>
      <c r="S31" s="21">
        <f t="shared" si="4"/>
        <v>9.471445949</v>
      </c>
      <c r="T31" s="33">
        <f t="shared" si="5"/>
        <v>9.340103725</v>
      </c>
      <c r="U31" s="36">
        <f t="shared" si="6"/>
        <v>1.112229548</v>
      </c>
      <c r="V31" s="37">
        <f t="shared" si="7"/>
        <v>9.471445949</v>
      </c>
      <c r="W31" s="37">
        <f t="shared" si="8"/>
        <v>0</v>
      </c>
      <c r="X31" s="38">
        <f t="shared" si="9"/>
        <v>4.071256825</v>
      </c>
      <c r="Y31" s="38">
        <f t="shared" si="10"/>
        <v>1.112229548</v>
      </c>
      <c r="Z31" s="38">
        <f t="shared" si="11"/>
        <v>0.8746197071</v>
      </c>
      <c r="AA31" s="38">
        <f t="shared" si="12"/>
        <v>0.4848096202</v>
      </c>
    </row>
    <row r="32" ht="15.75" customHeight="1">
      <c r="A32" s="19"/>
      <c r="D32" s="20"/>
      <c r="E32" s="19"/>
      <c r="M32" s="20"/>
      <c r="O32" s="21">
        <v>30.0</v>
      </c>
      <c r="P32" s="21">
        <f t="shared" si="1"/>
        <v>8.802375889</v>
      </c>
      <c r="Q32" s="21">
        <f t="shared" si="2"/>
        <v>0.5979246925</v>
      </c>
      <c r="R32" s="21">
        <f t="shared" si="3"/>
        <v>2.294157339</v>
      </c>
      <c r="S32" s="21">
        <f t="shared" si="4"/>
        <v>9.400300582</v>
      </c>
      <c r="T32" s="33">
        <f t="shared" si="5"/>
        <v>9.294870549</v>
      </c>
      <c r="U32" s="36">
        <f t="shared" si="6"/>
        <v>1.14707867</v>
      </c>
      <c r="V32" s="37">
        <f t="shared" si="7"/>
        <v>9.400300582</v>
      </c>
      <c r="W32" s="37">
        <f t="shared" si="8"/>
        <v>0</v>
      </c>
      <c r="X32" s="38">
        <f t="shared" si="9"/>
        <v>4.051540141</v>
      </c>
      <c r="Y32" s="38">
        <f t="shared" si="10"/>
        <v>1.14707867</v>
      </c>
      <c r="Z32" s="38">
        <f t="shared" si="11"/>
        <v>0.8660254038</v>
      </c>
      <c r="AA32" s="38">
        <f t="shared" si="12"/>
        <v>0.5</v>
      </c>
    </row>
    <row r="33" ht="15.75" customHeight="1">
      <c r="A33" s="19"/>
      <c r="D33" s="20"/>
      <c r="E33" s="19"/>
      <c r="M33" s="20"/>
      <c r="O33" s="21">
        <v>31.0</v>
      </c>
      <c r="P33" s="21">
        <f t="shared" si="1"/>
        <v>8.723839815</v>
      </c>
      <c r="Q33" s="21">
        <f t="shared" si="2"/>
        <v>0.6033074894</v>
      </c>
      <c r="R33" s="21">
        <f t="shared" si="3"/>
        <v>2.294157339</v>
      </c>
      <c r="S33" s="21">
        <f t="shared" si="4"/>
        <v>9.327147304</v>
      </c>
      <c r="T33" s="33">
        <f t="shared" si="5"/>
        <v>9.248248954</v>
      </c>
      <c r="U33" s="36">
        <f t="shared" si="6"/>
        <v>1.181578379</v>
      </c>
      <c r="V33" s="37">
        <f t="shared" si="7"/>
        <v>9.327147304</v>
      </c>
      <c r="W33" s="37">
        <f t="shared" si="8"/>
        <v>0</v>
      </c>
      <c r="X33" s="38">
        <f t="shared" si="9"/>
        <v>4.031218259</v>
      </c>
      <c r="Y33" s="38">
        <f t="shared" si="10"/>
        <v>1.181578379</v>
      </c>
      <c r="Z33" s="38">
        <f t="shared" si="11"/>
        <v>0.8571673007</v>
      </c>
      <c r="AA33" s="38">
        <f t="shared" si="12"/>
        <v>0.5150380749</v>
      </c>
    </row>
    <row r="34" ht="15.75" customHeight="1">
      <c r="A34" s="19"/>
      <c r="D34" s="20"/>
      <c r="E34" s="19"/>
      <c r="M34" s="20"/>
      <c r="O34" s="21">
        <v>32.0</v>
      </c>
      <c r="P34" s="21">
        <f t="shared" si="1"/>
        <v>8.643084276</v>
      </c>
      <c r="Q34" s="21">
        <f t="shared" si="2"/>
        <v>0.6089444148</v>
      </c>
      <c r="R34" s="21">
        <f t="shared" si="3"/>
        <v>2.294157339</v>
      </c>
      <c r="S34" s="21">
        <f t="shared" si="4"/>
        <v>9.252028691</v>
      </c>
      <c r="T34" s="33">
        <f t="shared" si="5"/>
        <v>9.200253141</v>
      </c>
      <c r="U34" s="36">
        <f t="shared" si="6"/>
        <v>1.215718169</v>
      </c>
      <c r="V34" s="37">
        <f t="shared" si="7"/>
        <v>9.252028691</v>
      </c>
      <c r="W34" s="37">
        <f t="shared" si="8"/>
        <v>0</v>
      </c>
      <c r="X34" s="38">
        <f t="shared" si="9"/>
        <v>4.010297369</v>
      </c>
      <c r="Y34" s="38">
        <f t="shared" si="10"/>
        <v>1.215718169</v>
      </c>
      <c r="Z34" s="38">
        <f t="shared" si="11"/>
        <v>0.8480480962</v>
      </c>
      <c r="AA34" s="38">
        <f t="shared" si="12"/>
        <v>0.5299192642</v>
      </c>
    </row>
    <row r="35" ht="15.75" customHeight="1">
      <c r="A35" s="19"/>
      <c r="D35" s="20"/>
      <c r="E35" s="19"/>
      <c r="M35" s="20"/>
      <c r="O35" s="21">
        <v>33.0</v>
      </c>
      <c r="P35" s="21">
        <f t="shared" si="1"/>
        <v>8.560144626</v>
      </c>
      <c r="Q35" s="21">
        <f t="shared" si="2"/>
        <v>0.6148445063</v>
      </c>
      <c r="R35" s="21">
        <f t="shared" si="3"/>
        <v>2.294157339</v>
      </c>
      <c r="S35" s="21">
        <f t="shared" si="4"/>
        <v>9.174989133</v>
      </c>
      <c r="T35" s="33">
        <f t="shared" si="5"/>
        <v>9.150897729</v>
      </c>
      <c r="U35" s="36">
        <f t="shared" si="6"/>
        <v>1.249487639</v>
      </c>
      <c r="V35" s="37">
        <f t="shared" si="7"/>
        <v>9.174989133</v>
      </c>
      <c r="W35" s="37">
        <f t="shared" si="8"/>
        <v>0</v>
      </c>
      <c r="X35" s="38">
        <f t="shared" si="9"/>
        <v>3.988783844</v>
      </c>
      <c r="Y35" s="38">
        <f t="shared" si="10"/>
        <v>1.249487639</v>
      </c>
      <c r="Z35" s="38">
        <f t="shared" si="11"/>
        <v>0.8386705679</v>
      </c>
      <c r="AA35" s="38">
        <f t="shared" si="12"/>
        <v>0.544639035</v>
      </c>
    </row>
    <row r="36" ht="15.75" customHeight="1">
      <c r="A36" s="19"/>
      <c r="D36" s="20"/>
      <c r="E36" s="19"/>
      <c r="M36" s="20"/>
      <c r="O36" s="21">
        <v>34.0</v>
      </c>
      <c r="P36" s="21">
        <f t="shared" si="1"/>
        <v>8.475057529</v>
      </c>
      <c r="Q36" s="21">
        <f t="shared" si="2"/>
        <v>0.6210173652</v>
      </c>
      <c r="R36" s="21">
        <f t="shared" si="3"/>
        <v>2.294157339</v>
      </c>
      <c r="S36" s="21">
        <f t="shared" si="4"/>
        <v>9.096074894</v>
      </c>
      <c r="T36" s="33">
        <f t="shared" si="5"/>
        <v>9.100197753</v>
      </c>
      <c r="U36" s="36">
        <f t="shared" si="6"/>
        <v>1.282876503</v>
      </c>
      <c r="V36" s="37">
        <f t="shared" si="7"/>
        <v>9.096074894</v>
      </c>
      <c r="W36" s="37">
        <f t="shared" si="8"/>
        <v>0</v>
      </c>
      <c r="X36" s="38">
        <f t="shared" si="9"/>
        <v>3.966684237</v>
      </c>
      <c r="Y36" s="38">
        <f t="shared" si="10"/>
        <v>1.282876503</v>
      </c>
      <c r="Z36" s="38">
        <f t="shared" si="11"/>
        <v>0.8290375726</v>
      </c>
      <c r="AA36" s="38">
        <f t="shared" si="12"/>
        <v>0.5591929035</v>
      </c>
    </row>
    <row r="37" ht="15.75" customHeight="1">
      <c r="A37" s="19"/>
      <c r="D37" s="20"/>
      <c r="E37" s="19"/>
      <c r="M37" s="20"/>
      <c r="O37" s="21">
        <v>35.0</v>
      </c>
      <c r="P37" s="21">
        <f t="shared" si="1"/>
        <v>8.387860982</v>
      </c>
      <c r="Q37" s="21">
        <f t="shared" si="2"/>
        <v>0.6274731911</v>
      </c>
      <c r="R37" s="21">
        <f t="shared" si="3"/>
        <v>2.294157339</v>
      </c>
      <c r="S37" s="21">
        <f t="shared" si="4"/>
        <v>9.015334173</v>
      </c>
      <c r="T37" s="33">
        <f t="shared" si="5"/>
        <v>9.048168657</v>
      </c>
      <c r="U37" s="36">
        <f t="shared" si="6"/>
        <v>1.315874591</v>
      </c>
      <c r="V37" s="37">
        <f t="shared" si="7"/>
        <v>9.015334173</v>
      </c>
      <c r="W37" s="37">
        <f t="shared" si="8"/>
        <v>0</v>
      </c>
      <c r="X37" s="38">
        <f t="shared" si="9"/>
        <v>3.944005279</v>
      </c>
      <c r="Y37" s="38">
        <f t="shared" si="10"/>
        <v>1.315874591</v>
      </c>
      <c r="Z37" s="38">
        <f t="shared" si="11"/>
        <v>0.8191520443</v>
      </c>
      <c r="AA37" s="38">
        <f t="shared" si="12"/>
        <v>0.5735764364</v>
      </c>
    </row>
    <row r="38" ht="15.75" customHeight="1">
      <c r="A38" s="19"/>
      <c r="D38" s="20"/>
      <c r="E38" s="19"/>
      <c r="M38" s="20"/>
      <c r="O38" s="21">
        <v>36.0</v>
      </c>
      <c r="P38" s="21">
        <f t="shared" si="1"/>
        <v>8.298594347</v>
      </c>
      <c r="Q38" s="21">
        <f t="shared" si="2"/>
        <v>0.6342228185</v>
      </c>
      <c r="R38" s="21">
        <f t="shared" si="3"/>
        <v>2.294157339</v>
      </c>
      <c r="S38" s="21">
        <f t="shared" si="4"/>
        <v>8.932817165</v>
      </c>
      <c r="T38" s="33">
        <f t="shared" si="5"/>
        <v>8.994826289</v>
      </c>
      <c r="U38" s="36">
        <f t="shared" si="6"/>
        <v>1.34847185</v>
      </c>
      <c r="V38" s="37">
        <f t="shared" si="7"/>
        <v>8.932817165</v>
      </c>
      <c r="W38" s="37">
        <f t="shared" si="8"/>
        <v>0</v>
      </c>
      <c r="X38" s="38">
        <f t="shared" si="9"/>
        <v>3.92075388</v>
      </c>
      <c r="Y38" s="38">
        <f t="shared" si="10"/>
        <v>1.34847185</v>
      </c>
      <c r="Z38" s="38">
        <f t="shared" si="11"/>
        <v>0.8090169944</v>
      </c>
      <c r="AA38" s="38">
        <f t="shared" si="12"/>
        <v>0.5877852523</v>
      </c>
    </row>
    <row r="39" ht="15.75" customHeight="1">
      <c r="A39" s="19"/>
      <c r="D39" s="20"/>
      <c r="E39" s="19"/>
      <c r="M39" s="20"/>
      <c r="O39" s="21">
        <v>37.0</v>
      </c>
      <c r="P39" s="21">
        <f t="shared" si="1"/>
        <v>8.207298381</v>
      </c>
      <c r="Q39" s="21">
        <f t="shared" si="2"/>
        <v>0.6412777569</v>
      </c>
      <c r="R39" s="21">
        <f t="shared" si="3"/>
        <v>2.294157339</v>
      </c>
      <c r="S39" s="21">
        <f t="shared" si="4"/>
        <v>8.848576138</v>
      </c>
      <c r="T39" s="33">
        <f t="shared" si="5"/>
        <v>8.940186898</v>
      </c>
      <c r="U39" s="36">
        <f t="shared" si="6"/>
        <v>1.380658352</v>
      </c>
      <c r="V39" s="37">
        <f t="shared" si="7"/>
        <v>8.848576138</v>
      </c>
      <c r="W39" s="37">
        <f t="shared" si="8"/>
        <v>0</v>
      </c>
      <c r="X39" s="38">
        <f t="shared" si="9"/>
        <v>3.896937122</v>
      </c>
      <c r="Y39" s="38">
        <f t="shared" si="10"/>
        <v>1.380658352</v>
      </c>
      <c r="Z39" s="38">
        <f t="shared" si="11"/>
        <v>0.79863551</v>
      </c>
      <c r="AA39" s="38">
        <f t="shared" si="12"/>
        <v>0.6018150232</v>
      </c>
    </row>
    <row r="40" ht="15.75" customHeight="1">
      <c r="A40" s="19"/>
      <c r="D40" s="20"/>
      <c r="E40" s="19"/>
      <c r="M40" s="20"/>
      <c r="O40" s="21">
        <v>38.0</v>
      </c>
      <c r="P40" s="21">
        <f t="shared" si="1"/>
        <v>8.11401527</v>
      </c>
      <c r="Q40" s="21">
        <f t="shared" si="2"/>
        <v>0.6486502331</v>
      </c>
      <c r="R40" s="21">
        <f t="shared" si="3"/>
        <v>2.294157339</v>
      </c>
      <c r="S40" s="21">
        <f t="shared" si="4"/>
        <v>8.762665503</v>
      </c>
      <c r="T40" s="33">
        <f t="shared" si="5"/>
        <v>8.884267127</v>
      </c>
      <c r="U40" s="36">
        <f t="shared" si="6"/>
        <v>1.412424292</v>
      </c>
      <c r="V40" s="37">
        <f t="shared" si="7"/>
        <v>8.762665503</v>
      </c>
      <c r="W40" s="37">
        <f t="shared" si="8"/>
        <v>0</v>
      </c>
      <c r="X40" s="38">
        <f t="shared" si="9"/>
        <v>3.872562259</v>
      </c>
      <c r="Y40" s="38">
        <f t="shared" si="10"/>
        <v>1.412424292</v>
      </c>
      <c r="Z40" s="38">
        <f t="shared" si="11"/>
        <v>0.7880107536</v>
      </c>
      <c r="AA40" s="38">
        <f t="shared" si="12"/>
        <v>0.6156614753</v>
      </c>
    </row>
    <row r="41" ht="15.75" customHeight="1">
      <c r="A41" s="19"/>
      <c r="D41" s="20"/>
      <c r="E41" s="19"/>
      <c r="M41" s="20"/>
      <c r="O41" s="21">
        <v>39.0</v>
      </c>
      <c r="P41" s="21">
        <f t="shared" si="1"/>
        <v>8.018788664</v>
      </c>
      <c r="Q41" s="21">
        <f t="shared" si="2"/>
        <v>0.656353237</v>
      </c>
      <c r="R41" s="21">
        <f t="shared" si="3"/>
        <v>2.294157339</v>
      </c>
      <c r="S41" s="21">
        <f t="shared" si="4"/>
        <v>8.675141901</v>
      </c>
      <c r="T41" s="33">
        <f t="shared" si="5"/>
        <v>8.827084011</v>
      </c>
      <c r="U41" s="36">
        <f t="shared" si="6"/>
        <v>1.443759994</v>
      </c>
      <c r="V41" s="37">
        <f t="shared" si="7"/>
        <v>8.675141901</v>
      </c>
      <c r="W41" s="37">
        <f t="shared" si="8"/>
        <v>0</v>
      </c>
      <c r="X41" s="38">
        <f t="shared" si="9"/>
        <v>3.847636716</v>
      </c>
      <c r="Y41" s="38">
        <f t="shared" si="10"/>
        <v>1.443759994</v>
      </c>
      <c r="Z41" s="38">
        <f t="shared" si="11"/>
        <v>0.7771459615</v>
      </c>
      <c r="AA41" s="38">
        <f t="shared" si="12"/>
        <v>0.629320391</v>
      </c>
    </row>
    <row r="42" ht="15.75" customHeight="1">
      <c r="A42" s="19"/>
      <c r="D42" s="20"/>
      <c r="E42" s="19"/>
      <c r="M42" s="20"/>
      <c r="O42" s="21">
        <v>40.0</v>
      </c>
      <c r="P42" s="21">
        <f t="shared" si="1"/>
        <v>7.921663719</v>
      </c>
      <c r="Q42" s="21">
        <f t="shared" si="2"/>
        <v>0.6644005708</v>
      </c>
      <c r="R42" s="21">
        <f t="shared" si="3"/>
        <v>2.294157339</v>
      </c>
      <c r="S42" s="21">
        <f t="shared" si="4"/>
        <v>8.58606429</v>
      </c>
      <c r="T42" s="33">
        <f t="shared" si="5"/>
        <v>8.768654967</v>
      </c>
      <c r="U42" s="36">
        <f t="shared" si="6"/>
        <v>1.474655912</v>
      </c>
      <c r="V42" s="37">
        <f t="shared" si="7"/>
        <v>8.58606429</v>
      </c>
      <c r="W42" s="37">
        <f t="shared" si="8"/>
        <v>0</v>
      </c>
      <c r="X42" s="38">
        <f t="shared" si="9"/>
        <v>3.822168086</v>
      </c>
      <c r="Y42" s="38">
        <f t="shared" si="10"/>
        <v>1.474655912</v>
      </c>
      <c r="Z42" s="38">
        <f t="shared" si="11"/>
        <v>0.7660444431</v>
      </c>
      <c r="AA42" s="38">
        <f t="shared" si="12"/>
        <v>0.6427876097</v>
      </c>
    </row>
    <row r="43" ht="15.75" customHeight="1">
      <c r="A43" s="19"/>
      <c r="D43" s="20"/>
      <c r="E43" s="19"/>
      <c r="M43" s="20"/>
      <c r="O43" s="21">
        <v>41.0</v>
      </c>
      <c r="P43" s="21">
        <f t="shared" si="1"/>
        <v>7.822687138</v>
      </c>
      <c r="Q43" s="21">
        <f t="shared" si="2"/>
        <v>0.6728069017</v>
      </c>
      <c r="R43" s="21">
        <f t="shared" si="3"/>
        <v>2.294157339</v>
      </c>
      <c r="S43" s="21">
        <f t="shared" si="4"/>
        <v>8.49549404</v>
      </c>
      <c r="T43" s="33">
        <f t="shared" si="5"/>
        <v>8.708997794</v>
      </c>
      <c r="U43" s="36">
        <f t="shared" si="6"/>
        <v>1.505102636</v>
      </c>
      <c r="V43" s="37">
        <f t="shared" si="7"/>
        <v>8.49549404</v>
      </c>
      <c r="W43" s="37">
        <f t="shared" si="8"/>
        <v>0</v>
      </c>
      <c r="X43" s="38">
        <f t="shared" si="9"/>
        <v>3.796164128</v>
      </c>
      <c r="Y43" s="38">
        <f t="shared" si="10"/>
        <v>1.505102636</v>
      </c>
      <c r="Z43" s="38">
        <f t="shared" si="11"/>
        <v>0.7547095802</v>
      </c>
      <c r="AA43" s="38">
        <f t="shared" si="12"/>
        <v>0.656059029</v>
      </c>
    </row>
    <row r="44" ht="15.75" customHeight="1">
      <c r="A44" s="19"/>
      <c r="D44" s="20"/>
      <c r="E44" s="19"/>
      <c r="M44" s="20"/>
      <c r="O44" s="21">
        <v>42.0</v>
      </c>
      <c r="P44" s="21">
        <f t="shared" si="1"/>
        <v>7.72190722</v>
      </c>
      <c r="Q44" s="21">
        <f t="shared" si="2"/>
        <v>0.6815878184</v>
      </c>
      <c r="R44" s="21">
        <f t="shared" si="3"/>
        <v>2.294157339</v>
      </c>
      <c r="S44" s="21">
        <f t="shared" si="4"/>
        <v>8.403495039</v>
      </c>
      <c r="T44" s="33">
        <f t="shared" si="5"/>
        <v>8.648130663</v>
      </c>
      <c r="U44" s="36">
        <f t="shared" si="6"/>
        <v>1.535090891</v>
      </c>
      <c r="V44" s="37">
        <f t="shared" si="7"/>
        <v>8.403495039</v>
      </c>
      <c r="W44" s="37">
        <f t="shared" si="8"/>
        <v>0</v>
      </c>
      <c r="X44" s="38">
        <f t="shared" si="9"/>
        <v>3.769632761</v>
      </c>
      <c r="Y44" s="38">
        <f t="shared" si="10"/>
        <v>1.535090891</v>
      </c>
      <c r="Z44" s="38">
        <f t="shared" si="11"/>
        <v>0.7431448255</v>
      </c>
      <c r="AA44" s="38">
        <f t="shared" si="12"/>
        <v>0.6691306064</v>
      </c>
    </row>
    <row r="45" ht="15.75" customHeight="1">
      <c r="A45" s="19"/>
      <c r="D45" s="20"/>
      <c r="E45" s="19"/>
      <c r="M45" s="20"/>
      <c r="O45" s="21">
        <v>43.0</v>
      </c>
      <c r="P45" s="21">
        <f t="shared" si="1"/>
        <v>7.619373909</v>
      </c>
      <c r="Q45" s="21">
        <f t="shared" si="2"/>
        <v>0.6907598917</v>
      </c>
      <c r="R45" s="21">
        <f t="shared" si="3"/>
        <v>2.294157339</v>
      </c>
      <c r="S45" s="21">
        <f t="shared" si="4"/>
        <v>8.310133801</v>
      </c>
      <c r="T45" s="33">
        <f t="shared" si="5"/>
        <v>8.586072117</v>
      </c>
      <c r="U45" s="36">
        <f t="shared" si="6"/>
        <v>1.564611543</v>
      </c>
      <c r="V45" s="37">
        <f t="shared" si="7"/>
        <v>8.310133801</v>
      </c>
      <c r="W45" s="37">
        <f t="shared" si="8"/>
        <v>0</v>
      </c>
      <c r="X45" s="38">
        <f t="shared" si="9"/>
        <v>3.742582067</v>
      </c>
      <c r="Y45" s="38">
        <f t="shared" si="10"/>
        <v>1.564611543</v>
      </c>
      <c r="Z45" s="38">
        <f t="shared" si="11"/>
        <v>0.7313537016</v>
      </c>
      <c r="AA45" s="38">
        <f t="shared" si="12"/>
        <v>0.6819983601</v>
      </c>
    </row>
    <row r="46" ht="15.75" customHeight="1">
      <c r="A46" s="22"/>
      <c r="B46" s="42"/>
      <c r="C46" s="42"/>
      <c r="D46" s="23"/>
      <c r="E46" s="19"/>
      <c r="M46" s="20"/>
      <c r="O46" s="21">
        <v>44.0</v>
      </c>
      <c r="P46" s="21">
        <f t="shared" si="1"/>
        <v>7.51513885</v>
      </c>
      <c r="Q46" s="21">
        <f t="shared" si="2"/>
        <v>0.7003407391</v>
      </c>
      <c r="R46" s="21">
        <f t="shared" si="3"/>
        <v>2.294157339</v>
      </c>
      <c r="S46" s="21">
        <f t="shared" si="4"/>
        <v>8.215479589</v>
      </c>
      <c r="T46" s="33">
        <f t="shared" si="5"/>
        <v>8.522841057</v>
      </c>
      <c r="U46" s="36">
        <f t="shared" si="6"/>
        <v>1.593655599</v>
      </c>
      <c r="V46" s="37">
        <f t="shared" si="7"/>
        <v>8.215479589</v>
      </c>
      <c r="W46" s="37">
        <f t="shared" si="8"/>
        <v>0</v>
      </c>
      <c r="X46" s="38">
        <f t="shared" si="9"/>
        <v>3.715020287</v>
      </c>
      <c r="Y46" s="38">
        <f t="shared" si="10"/>
        <v>1.593655599</v>
      </c>
      <c r="Z46" s="38">
        <f t="shared" si="11"/>
        <v>0.7193398003</v>
      </c>
      <c r="AA46" s="38">
        <f t="shared" si="12"/>
        <v>0.6946583705</v>
      </c>
    </row>
    <row r="47" ht="15.75" customHeight="1">
      <c r="E47" s="19"/>
      <c r="M47" s="20"/>
      <c r="O47" s="21">
        <v>45.0</v>
      </c>
      <c r="P47" s="21">
        <f t="shared" si="1"/>
        <v>7.409255445</v>
      </c>
      <c r="Q47" s="21">
        <f t="shared" si="2"/>
        <v>0.7103490945</v>
      </c>
      <c r="R47" s="21">
        <f t="shared" si="3"/>
        <v>2.294157339</v>
      </c>
      <c r="S47" s="21">
        <f t="shared" si="4"/>
        <v>8.119604539</v>
      </c>
      <c r="T47" s="33">
        <f t="shared" si="5"/>
        <v>8.458456746</v>
      </c>
      <c r="U47" s="36">
        <f t="shared" si="6"/>
        <v>1.622214212</v>
      </c>
      <c r="V47" s="37">
        <f t="shared" si="7"/>
        <v>8.119604539</v>
      </c>
      <c r="W47" s="37">
        <f t="shared" si="8"/>
        <v>0</v>
      </c>
      <c r="X47" s="38">
        <f t="shared" si="9"/>
        <v>3.686955817</v>
      </c>
      <c r="Y47" s="38">
        <f t="shared" si="10"/>
        <v>1.622214212</v>
      </c>
      <c r="Z47" s="38">
        <f t="shared" si="11"/>
        <v>0.7071067812</v>
      </c>
      <c r="AA47" s="38">
        <f t="shared" si="12"/>
        <v>0.7071067812</v>
      </c>
    </row>
    <row r="48" ht="15.75" customHeight="1">
      <c r="E48" s="19"/>
      <c r="M48" s="20"/>
      <c r="O48" s="21">
        <v>46.0</v>
      </c>
      <c r="P48" s="21">
        <f t="shared" si="1"/>
        <v>7.301778921</v>
      </c>
      <c r="Q48" s="21">
        <f t="shared" si="2"/>
        <v>0.7208048824</v>
      </c>
      <c r="R48" s="21">
        <f t="shared" si="3"/>
        <v>2.294157339</v>
      </c>
      <c r="S48" s="21">
        <f t="shared" si="4"/>
        <v>8.022583803</v>
      </c>
      <c r="T48" s="33">
        <f t="shared" si="5"/>
        <v>8.392938795</v>
      </c>
      <c r="U48" s="36">
        <f t="shared" si="6"/>
        <v>1.650278682</v>
      </c>
      <c r="V48" s="37">
        <f t="shared" si="7"/>
        <v>8.022583803</v>
      </c>
      <c r="W48" s="37">
        <f t="shared" si="8"/>
        <v>0</v>
      </c>
      <c r="X48" s="38">
        <f t="shared" si="9"/>
        <v>3.658397204</v>
      </c>
      <c r="Y48" s="38">
        <f t="shared" si="10"/>
        <v>1.650278682</v>
      </c>
      <c r="Z48" s="38">
        <f t="shared" si="11"/>
        <v>0.6946583705</v>
      </c>
      <c r="AA48" s="38">
        <f t="shared" si="12"/>
        <v>0.7193398003</v>
      </c>
    </row>
    <row r="49" ht="15.75" customHeight="1">
      <c r="E49" s="19"/>
      <c r="M49" s="20"/>
      <c r="O49" s="21">
        <v>47.0</v>
      </c>
      <c r="P49" s="21">
        <f t="shared" si="1"/>
        <v>7.192766394</v>
      </c>
      <c r="Q49" s="21">
        <f t="shared" si="2"/>
        <v>0.7317292969</v>
      </c>
      <c r="R49" s="21">
        <f t="shared" si="3"/>
        <v>2.294157339</v>
      </c>
      <c r="S49" s="21">
        <f t="shared" si="4"/>
        <v>7.924495691</v>
      </c>
      <c r="T49" s="33">
        <f t="shared" si="5"/>
        <v>8.326307161</v>
      </c>
      <c r="U49" s="36">
        <f t="shared" si="6"/>
        <v>1.677840462</v>
      </c>
      <c r="V49" s="37">
        <f t="shared" si="7"/>
        <v>7.924495691</v>
      </c>
      <c r="W49" s="37">
        <f t="shared" si="8"/>
        <v>0</v>
      </c>
      <c r="X49" s="38">
        <f t="shared" si="9"/>
        <v>3.629353148</v>
      </c>
      <c r="Y49" s="38">
        <f t="shared" si="10"/>
        <v>1.677840462</v>
      </c>
      <c r="Z49" s="38">
        <f t="shared" si="11"/>
        <v>0.6819983601</v>
      </c>
      <c r="AA49" s="38">
        <f t="shared" si="12"/>
        <v>0.7313537016</v>
      </c>
    </row>
    <row r="50" ht="15.75" customHeight="1">
      <c r="E50" s="19"/>
      <c r="M50" s="20"/>
      <c r="O50" s="21">
        <v>48.0</v>
      </c>
      <c r="P50" s="21">
        <f t="shared" si="1"/>
        <v>7.082276949</v>
      </c>
      <c r="Q50" s="21">
        <f t="shared" si="2"/>
        <v>0.7431448861</v>
      </c>
      <c r="R50" s="21">
        <f t="shared" si="3"/>
        <v>2.294157339</v>
      </c>
      <c r="S50" s="21">
        <f t="shared" si="4"/>
        <v>7.825421835</v>
      </c>
      <c r="T50" s="33">
        <f t="shared" si="5"/>
        <v>8.258582142</v>
      </c>
      <c r="U50" s="36">
        <f t="shared" si="6"/>
        <v>1.704891155</v>
      </c>
      <c r="V50" s="37">
        <f t="shared" si="7"/>
        <v>7.825421835</v>
      </c>
      <c r="W50" s="37">
        <f t="shared" si="8"/>
        <v>0</v>
      </c>
      <c r="X50" s="38">
        <f t="shared" si="9"/>
        <v>3.599832497</v>
      </c>
      <c r="Y50" s="38">
        <f t="shared" si="10"/>
        <v>1.704891155</v>
      </c>
      <c r="Z50" s="38">
        <f t="shared" si="11"/>
        <v>0.6691306064</v>
      </c>
      <c r="AA50" s="38">
        <f t="shared" si="12"/>
        <v>0.7431448255</v>
      </c>
    </row>
    <row r="51" ht="15.75" customHeight="1">
      <c r="E51" s="19"/>
      <c r="M51" s="20"/>
      <c r="O51" s="21">
        <v>49.0</v>
      </c>
      <c r="P51" s="21">
        <f t="shared" si="1"/>
        <v>6.970371709</v>
      </c>
      <c r="Q51" s="21">
        <f t="shared" si="2"/>
        <v>0.7550756425</v>
      </c>
      <c r="R51" s="21">
        <f t="shared" si="3"/>
        <v>2.294157339</v>
      </c>
      <c r="S51" s="21">
        <f t="shared" si="4"/>
        <v>7.725447351</v>
      </c>
      <c r="T51" s="33">
        <f t="shared" si="5"/>
        <v>8.189784366</v>
      </c>
      <c r="U51" s="36">
        <f t="shared" si="6"/>
        <v>1.731422522</v>
      </c>
      <c r="V51" s="37">
        <f t="shared" si="7"/>
        <v>7.725447351</v>
      </c>
      <c r="W51" s="37">
        <f t="shared" si="8"/>
        <v>0</v>
      </c>
      <c r="X51" s="38">
        <f t="shared" si="9"/>
        <v>3.569844241</v>
      </c>
      <c r="Y51" s="38">
        <f t="shared" si="10"/>
        <v>1.731422522</v>
      </c>
      <c r="Z51" s="38">
        <f t="shared" si="11"/>
        <v>0.656059029</v>
      </c>
      <c r="AA51" s="38">
        <f t="shared" si="12"/>
        <v>0.7547095802</v>
      </c>
    </row>
    <row r="52" ht="15.75" customHeight="1">
      <c r="E52" s="19"/>
      <c r="M52" s="20"/>
      <c r="O52" s="21">
        <v>50.0</v>
      </c>
      <c r="P52" s="21">
        <f t="shared" si="1"/>
        <v>6.857113929</v>
      </c>
      <c r="Q52" s="21">
        <f t="shared" si="2"/>
        <v>0.767547098</v>
      </c>
      <c r="R52" s="21">
        <f t="shared" si="3"/>
        <v>2.294157339</v>
      </c>
      <c r="S52" s="21">
        <f t="shared" si="4"/>
        <v>7.624661027</v>
      </c>
      <c r="T52" s="33">
        <f t="shared" si="5"/>
        <v>8.119934791</v>
      </c>
      <c r="U52" s="36">
        <f t="shared" si="6"/>
        <v>1.757426481</v>
      </c>
      <c r="V52" s="37">
        <f t="shared" si="7"/>
        <v>7.624661027</v>
      </c>
      <c r="W52" s="37">
        <f t="shared" si="8"/>
        <v>0</v>
      </c>
      <c r="X52" s="38">
        <f t="shared" si="9"/>
        <v>3.539397517</v>
      </c>
      <c r="Y52" s="38">
        <f t="shared" si="10"/>
        <v>1.757426481</v>
      </c>
      <c r="Z52" s="38">
        <f t="shared" si="11"/>
        <v>0.6427876097</v>
      </c>
      <c r="AA52" s="38">
        <f t="shared" si="12"/>
        <v>0.7660444431</v>
      </c>
    </row>
    <row r="53" ht="15.75" customHeight="1">
      <c r="E53" s="19"/>
      <c r="M53" s="20"/>
      <c r="O53" s="21">
        <v>51.0</v>
      </c>
      <c r="P53" s="21">
        <f t="shared" si="1"/>
        <v>6.74256908</v>
      </c>
      <c r="Q53" s="21">
        <f t="shared" si="2"/>
        <v>0.7805864255</v>
      </c>
      <c r="R53" s="21">
        <f t="shared" si="3"/>
        <v>2.294157339</v>
      </c>
      <c r="S53" s="21">
        <f t="shared" si="4"/>
        <v>7.523155505</v>
      </c>
      <c r="T53" s="33">
        <f t="shared" si="5"/>
        <v>8.049054692</v>
      </c>
      <c r="U53" s="36">
        <f t="shared" si="6"/>
        <v>1.782895111</v>
      </c>
      <c r="V53" s="37">
        <f t="shared" si="7"/>
        <v>7.523155505</v>
      </c>
      <c r="W53" s="37">
        <f t="shared" si="8"/>
        <v>0</v>
      </c>
      <c r="X53" s="38">
        <f t="shared" si="9"/>
        <v>3.508501599</v>
      </c>
      <c r="Y53" s="38">
        <f t="shared" si="10"/>
        <v>1.782895111</v>
      </c>
      <c r="Z53" s="38">
        <f t="shared" si="11"/>
        <v>0.629320391</v>
      </c>
      <c r="AA53" s="38">
        <f t="shared" si="12"/>
        <v>0.7771459615</v>
      </c>
    </row>
    <row r="54" ht="15.75" customHeight="1">
      <c r="A54" s="45"/>
      <c r="B54" s="45"/>
      <c r="E54" s="19"/>
      <c r="M54" s="20"/>
      <c r="O54" s="21">
        <v>52.0</v>
      </c>
      <c r="P54" s="21">
        <f t="shared" si="1"/>
        <v>6.626804946</v>
      </c>
      <c r="Q54" s="21">
        <f t="shared" si="2"/>
        <v>0.7942225461</v>
      </c>
      <c r="R54" s="21">
        <f t="shared" si="3"/>
        <v>2.294157339</v>
      </c>
      <c r="S54" s="21">
        <f t="shared" si="4"/>
        <v>7.421027492</v>
      </c>
      <c r="T54" s="33">
        <f t="shared" si="5"/>
        <v>7.977165662</v>
      </c>
      <c r="U54" s="36">
        <f t="shared" si="6"/>
        <v>1.807820654</v>
      </c>
      <c r="V54" s="37">
        <f t="shared" si="7"/>
        <v>7.421027492</v>
      </c>
      <c r="W54" s="37">
        <f t="shared" si="8"/>
        <v>0</v>
      </c>
      <c r="X54" s="38">
        <f t="shared" si="9"/>
        <v>3.477165897</v>
      </c>
      <c r="Y54" s="38">
        <f t="shared" si="10"/>
        <v>1.807820654</v>
      </c>
      <c r="Z54" s="38">
        <f t="shared" si="11"/>
        <v>0.6156614753</v>
      </c>
      <c r="AA54" s="38">
        <f t="shared" si="12"/>
        <v>0.7880107536</v>
      </c>
    </row>
    <row r="55" ht="15.75" customHeight="1">
      <c r="A55" s="45"/>
      <c r="B55" s="45"/>
      <c r="E55" s="19"/>
      <c r="M55" s="20"/>
      <c r="O55" s="21">
        <v>53.0</v>
      </c>
      <c r="P55" s="21">
        <f t="shared" si="1"/>
        <v>6.509891726</v>
      </c>
      <c r="Q55" s="21">
        <f t="shared" si="2"/>
        <v>0.8084862418</v>
      </c>
      <c r="R55" s="21">
        <f t="shared" si="3"/>
        <v>2.294157339</v>
      </c>
      <c r="S55" s="21">
        <f t="shared" si="4"/>
        <v>7.318377968</v>
      </c>
      <c r="T55" s="33">
        <f t="shared" si="5"/>
        <v>7.904289598</v>
      </c>
      <c r="U55" s="36">
        <f t="shared" si="6"/>
        <v>1.832195517</v>
      </c>
      <c r="V55" s="37">
        <f t="shared" si="7"/>
        <v>7.318377968</v>
      </c>
      <c r="W55" s="37">
        <f t="shared" si="8"/>
        <v>0</v>
      </c>
      <c r="X55" s="38">
        <f t="shared" si="9"/>
        <v>3.445399957</v>
      </c>
      <c r="Y55" s="38">
        <f t="shared" si="10"/>
        <v>1.832195517</v>
      </c>
      <c r="Z55" s="38">
        <f t="shared" si="11"/>
        <v>0.6018150232</v>
      </c>
      <c r="AA55" s="38">
        <f t="shared" si="12"/>
        <v>0.79863551</v>
      </c>
    </row>
    <row r="56" ht="15.75" customHeight="1">
      <c r="A56" s="45"/>
      <c r="B56" s="45"/>
      <c r="E56" s="19"/>
      <c r="M56" s="20"/>
      <c r="O56" s="21">
        <v>54.0</v>
      </c>
      <c r="P56" s="21">
        <f t="shared" si="1"/>
        <v>6.39190214</v>
      </c>
      <c r="Q56" s="21">
        <f t="shared" si="2"/>
        <v>0.8234102746</v>
      </c>
      <c r="R56" s="21">
        <f t="shared" si="3"/>
        <v>2.294157339</v>
      </c>
      <c r="S56" s="21">
        <f t="shared" si="4"/>
        <v>7.215312415</v>
      </c>
      <c r="T56" s="33">
        <f t="shared" si="5"/>
        <v>7.830448699</v>
      </c>
      <c r="U56" s="36">
        <f t="shared" si="6"/>
        <v>1.856012275</v>
      </c>
      <c r="V56" s="37">
        <f t="shared" si="7"/>
        <v>7.215312415</v>
      </c>
      <c r="W56" s="37">
        <f t="shared" si="8"/>
        <v>0</v>
      </c>
      <c r="X56" s="38">
        <f t="shared" si="9"/>
        <v>3.413213456</v>
      </c>
      <c r="Y56" s="38">
        <f t="shared" si="10"/>
        <v>1.856012275</v>
      </c>
      <c r="Z56" s="38">
        <f t="shared" si="11"/>
        <v>0.5877852523</v>
      </c>
      <c r="AA56" s="38">
        <f t="shared" si="12"/>
        <v>0.8090169944</v>
      </c>
    </row>
    <row r="57" ht="15.75" customHeight="1">
      <c r="A57" s="45"/>
      <c r="B57" s="45"/>
      <c r="E57" s="19"/>
      <c r="M57" s="20"/>
      <c r="O57" s="21">
        <v>55.0</v>
      </c>
      <c r="P57" s="21">
        <f t="shared" si="1"/>
        <v>6.272911541</v>
      </c>
      <c r="Q57" s="21">
        <f t="shared" si="2"/>
        <v>0.83902951</v>
      </c>
      <c r="R57" s="21">
        <f t="shared" si="3"/>
        <v>2.294157339</v>
      </c>
      <c r="S57" s="21">
        <f t="shared" si="4"/>
        <v>7.111941051</v>
      </c>
      <c r="T57" s="33">
        <f t="shared" si="5"/>
        <v>7.755665457</v>
      </c>
      <c r="U57" s="36">
        <f t="shared" si="6"/>
        <v>1.879263674</v>
      </c>
      <c r="V57" s="37">
        <f t="shared" si="7"/>
        <v>7.111941051</v>
      </c>
      <c r="W57" s="37">
        <f t="shared" si="8"/>
        <v>0</v>
      </c>
      <c r="X57" s="38">
        <f t="shared" si="9"/>
        <v>3.380616196</v>
      </c>
      <c r="Y57" s="38">
        <f t="shared" si="10"/>
        <v>1.879263674</v>
      </c>
      <c r="Z57" s="38">
        <f t="shared" si="11"/>
        <v>0.5735764364</v>
      </c>
      <c r="AA57" s="38">
        <f t="shared" si="12"/>
        <v>0.8191520443</v>
      </c>
    </row>
    <row r="58" ht="15.75" customHeight="1">
      <c r="A58" s="45"/>
      <c r="B58" s="45"/>
      <c r="E58" s="19"/>
      <c r="M58" s="20"/>
      <c r="O58" s="21">
        <v>56.0</v>
      </c>
      <c r="P58" s="21">
        <f t="shared" si="1"/>
        <v>6.152998029</v>
      </c>
      <c r="Q58" s="21">
        <f t="shared" si="2"/>
        <v>0.855381047</v>
      </c>
      <c r="R58" s="21">
        <f t="shared" si="3"/>
        <v>2.294157339</v>
      </c>
      <c r="S58" s="21">
        <f t="shared" si="4"/>
        <v>7.008379076</v>
      </c>
      <c r="T58" s="33">
        <f t="shared" si="5"/>
        <v>7.679962652</v>
      </c>
      <c r="U58" s="36">
        <f t="shared" si="6"/>
        <v>1.901942631</v>
      </c>
      <c r="V58" s="37">
        <f t="shared" si="7"/>
        <v>7.008379076</v>
      </c>
      <c r="W58" s="37">
        <f t="shared" si="8"/>
        <v>0</v>
      </c>
      <c r="X58" s="38">
        <f t="shared" si="9"/>
        <v>3.347618109</v>
      </c>
      <c r="Y58" s="38">
        <f t="shared" si="10"/>
        <v>1.901942631</v>
      </c>
      <c r="Z58" s="38">
        <f t="shared" si="11"/>
        <v>0.5591929035</v>
      </c>
      <c r="AA58" s="38">
        <f t="shared" si="12"/>
        <v>0.8290375726</v>
      </c>
    </row>
    <row r="59" ht="15.75" customHeight="1">
      <c r="A59" s="45"/>
      <c r="B59" s="45"/>
      <c r="E59" s="19"/>
      <c r="M59" s="20"/>
      <c r="O59" s="21">
        <v>57.0</v>
      </c>
      <c r="P59" s="21">
        <f t="shared" si="1"/>
        <v>6.032242579</v>
      </c>
      <c r="Q59" s="21">
        <f t="shared" si="2"/>
        <v>0.872504351</v>
      </c>
      <c r="R59" s="21">
        <f t="shared" si="3"/>
        <v>2.294157339</v>
      </c>
      <c r="S59" s="21">
        <f t="shared" si="4"/>
        <v>6.90474693</v>
      </c>
      <c r="T59" s="33">
        <f t="shared" si="5"/>
        <v>7.603363345</v>
      </c>
      <c r="U59" s="36">
        <f t="shared" si="6"/>
        <v>1.924042239</v>
      </c>
      <c r="V59" s="37">
        <f t="shared" si="7"/>
        <v>6.90474693</v>
      </c>
      <c r="W59" s="37">
        <f t="shared" si="8"/>
        <v>0</v>
      </c>
      <c r="X59" s="38">
        <f t="shared" si="9"/>
        <v>3.314229245</v>
      </c>
      <c r="Y59" s="38">
        <f t="shared" si="10"/>
        <v>1.924042239</v>
      </c>
      <c r="Z59" s="38">
        <f t="shared" si="11"/>
        <v>0.544639035</v>
      </c>
      <c r="AA59" s="38">
        <f t="shared" si="12"/>
        <v>0.8386705679</v>
      </c>
    </row>
    <row r="60" ht="15.75" customHeight="1">
      <c r="A60" s="45"/>
      <c r="B60" s="45"/>
      <c r="E60" s="19"/>
      <c r="M60" s="20"/>
      <c r="O60" s="21">
        <v>58.0</v>
      </c>
      <c r="P60" s="21">
        <f t="shared" si="1"/>
        <v>5.910729159</v>
      </c>
      <c r="Q60" s="21">
        <f t="shared" si="2"/>
        <v>0.8904413913</v>
      </c>
      <c r="R60" s="21">
        <f t="shared" si="3"/>
        <v>2.294157339</v>
      </c>
      <c r="S60" s="21">
        <f t="shared" si="4"/>
        <v>6.801170551</v>
      </c>
      <c r="T60" s="33">
        <f t="shared" si="5"/>
        <v>7.525890867</v>
      </c>
      <c r="U60" s="36">
        <f t="shared" si="6"/>
        <v>1.945555764</v>
      </c>
      <c r="V60" s="37">
        <f t="shared" si="7"/>
        <v>6.801170551</v>
      </c>
      <c r="W60" s="37">
        <f t="shared" si="8"/>
        <v>0</v>
      </c>
      <c r="X60" s="38">
        <f t="shared" si="9"/>
        <v>3.280459774</v>
      </c>
      <c r="Y60" s="38">
        <f t="shared" si="10"/>
        <v>1.945555764</v>
      </c>
      <c r="Z60" s="38">
        <f t="shared" si="11"/>
        <v>0.5299192642</v>
      </c>
      <c r="AA60" s="38">
        <f t="shared" si="12"/>
        <v>0.8480480962</v>
      </c>
    </row>
    <row r="61" ht="15.75" customHeight="1">
      <c r="A61" s="45"/>
      <c r="B61" s="45"/>
      <c r="E61" s="19"/>
      <c r="M61" s="20"/>
      <c r="O61" s="21">
        <v>59.0</v>
      </c>
      <c r="P61" s="21">
        <f t="shared" si="1"/>
        <v>5.788544861</v>
      </c>
      <c r="Q61" s="21">
        <f t="shared" si="2"/>
        <v>0.9092367811</v>
      </c>
      <c r="R61" s="21">
        <f t="shared" si="3"/>
        <v>2.294157339</v>
      </c>
      <c r="S61" s="21">
        <f t="shared" si="4"/>
        <v>6.697781642</v>
      </c>
      <c r="T61" s="33">
        <f t="shared" si="5"/>
        <v>7.447568818</v>
      </c>
      <c r="U61" s="36">
        <f t="shared" si="6"/>
        <v>1.966476654</v>
      </c>
      <c r="V61" s="37">
        <f t="shared" si="7"/>
        <v>6.697781642</v>
      </c>
      <c r="W61" s="37">
        <f t="shared" si="8"/>
        <v>0</v>
      </c>
      <c r="X61" s="38">
        <f t="shared" si="9"/>
        <v>3.246319985</v>
      </c>
      <c r="Y61" s="38">
        <f t="shared" si="10"/>
        <v>1.966476654</v>
      </c>
      <c r="Z61" s="38">
        <f t="shared" si="11"/>
        <v>0.5150380749</v>
      </c>
      <c r="AA61" s="38">
        <f t="shared" si="12"/>
        <v>0.8571673007</v>
      </c>
    </row>
    <row r="62" ht="15.75" customHeight="1">
      <c r="A62" s="45"/>
      <c r="B62" s="45"/>
      <c r="E62" s="19"/>
      <c r="M62" s="20"/>
      <c r="O62" s="21">
        <v>60.0</v>
      </c>
      <c r="P62" s="21">
        <f t="shared" si="1"/>
        <v>5.665780024</v>
      </c>
      <c r="Q62" s="21">
        <f t="shared" si="2"/>
        <v>0.9289379174</v>
      </c>
      <c r="R62" s="21">
        <f t="shared" si="3"/>
        <v>2.294157339</v>
      </c>
      <c r="S62" s="21">
        <f t="shared" si="4"/>
        <v>6.594717942</v>
      </c>
      <c r="T62" s="33">
        <f t="shared" si="5"/>
        <v>7.368421055</v>
      </c>
      <c r="U62" s="36">
        <f t="shared" si="6"/>
        <v>1.986798536</v>
      </c>
      <c r="V62" s="37">
        <f t="shared" si="7"/>
        <v>6.594717942</v>
      </c>
      <c r="W62" s="37">
        <f t="shared" si="8"/>
        <v>0</v>
      </c>
      <c r="X62" s="38">
        <f t="shared" si="9"/>
        <v>3.211820275</v>
      </c>
      <c r="Y62" s="38">
        <f t="shared" si="10"/>
        <v>1.986798536</v>
      </c>
      <c r="Z62" s="38">
        <f t="shared" si="11"/>
        <v>0.5</v>
      </c>
      <c r="AA62" s="38">
        <f t="shared" si="12"/>
        <v>0.8660254038</v>
      </c>
    </row>
    <row r="63" ht="15.75" customHeight="1">
      <c r="A63" s="45"/>
      <c r="B63" s="45"/>
      <c r="E63" s="19"/>
      <c r="M63" s="20"/>
      <c r="O63" s="21">
        <v>61.0</v>
      </c>
      <c r="P63" s="21">
        <f t="shared" si="1"/>
        <v>5.542528367</v>
      </c>
      <c r="Q63" s="21">
        <f t="shared" si="2"/>
        <v>0.9495951212</v>
      </c>
      <c r="R63" s="21">
        <f t="shared" si="3"/>
        <v>2.294157339</v>
      </c>
      <c r="S63" s="21">
        <f t="shared" si="4"/>
        <v>6.492123488</v>
      </c>
      <c r="T63" s="33">
        <f t="shared" si="5"/>
        <v>7.288471688</v>
      </c>
      <c r="U63" s="36">
        <f t="shared" si="6"/>
        <v>2.00651522</v>
      </c>
      <c r="V63" s="37">
        <f t="shared" si="7"/>
        <v>6.492123488</v>
      </c>
      <c r="W63" s="37">
        <f t="shared" si="8"/>
        <v>0</v>
      </c>
      <c r="X63" s="38">
        <f t="shared" si="9"/>
        <v>3.176971154</v>
      </c>
      <c r="Y63" s="38">
        <f t="shared" si="10"/>
        <v>2.00651522</v>
      </c>
      <c r="Z63" s="38">
        <f t="shared" si="11"/>
        <v>0.4848096202</v>
      </c>
      <c r="AA63" s="38">
        <f t="shared" si="12"/>
        <v>0.8746197071</v>
      </c>
    </row>
    <row r="64" ht="15.75" customHeight="1">
      <c r="A64" s="45"/>
      <c r="B64" s="45"/>
      <c r="E64" s="19"/>
      <c r="M64" s="20"/>
      <c r="O64" s="21">
        <v>62.0</v>
      </c>
      <c r="P64" s="21">
        <f t="shared" si="1"/>
        <v>5.418887106</v>
      </c>
      <c r="Q64" s="21">
        <f t="shared" si="2"/>
        <v>0.9712617727</v>
      </c>
      <c r="R64" s="21">
        <f t="shared" si="3"/>
        <v>2.294157339</v>
      </c>
      <c r="S64" s="21">
        <f t="shared" si="4"/>
        <v>6.390148879</v>
      </c>
      <c r="T64" s="33">
        <f t="shared" si="5"/>
        <v>7.20774507</v>
      </c>
      <c r="U64" s="36">
        <f t="shared" si="6"/>
        <v>2.0256207</v>
      </c>
      <c r="V64" s="37">
        <f t="shared" si="7"/>
        <v>6.390148879</v>
      </c>
      <c r="W64" s="37">
        <f t="shared" si="8"/>
        <v>0</v>
      </c>
      <c r="X64" s="38">
        <f t="shared" si="9"/>
        <v>3.141783236</v>
      </c>
      <c r="Y64" s="38">
        <f t="shared" si="10"/>
        <v>2.0256207</v>
      </c>
      <c r="Z64" s="38">
        <f t="shared" si="11"/>
        <v>0.4694715628</v>
      </c>
      <c r="AA64" s="38">
        <f t="shared" si="12"/>
        <v>0.8829475929</v>
      </c>
    </row>
    <row r="65" ht="15.75" customHeight="1">
      <c r="A65" s="45"/>
      <c r="B65" s="45"/>
      <c r="E65" s="19"/>
      <c r="M65" s="20"/>
      <c r="O65" s="21">
        <v>63.0</v>
      </c>
      <c r="P65" s="21">
        <f t="shared" si="1"/>
        <v>5.294957072</v>
      </c>
      <c r="Q65" s="21">
        <f t="shared" si="2"/>
        <v>0.9939944413</v>
      </c>
      <c r="R65" s="21">
        <f t="shared" si="3"/>
        <v>2.294157339</v>
      </c>
      <c r="S65" s="21">
        <f t="shared" si="4"/>
        <v>6.288951513</v>
      </c>
      <c r="T65" s="33">
        <f t="shared" si="5"/>
        <v>7.126265791</v>
      </c>
      <c r="U65" s="36">
        <f t="shared" si="6"/>
        <v>2.044109157</v>
      </c>
      <c r="V65" s="37">
        <f t="shared" si="7"/>
        <v>6.288951513</v>
      </c>
      <c r="W65" s="37">
        <f t="shared" si="8"/>
        <v>0</v>
      </c>
      <c r="X65" s="38">
        <f t="shared" si="9"/>
        <v>3.106267242</v>
      </c>
      <c r="Y65" s="38">
        <f t="shared" si="10"/>
        <v>2.044109157</v>
      </c>
      <c r="Z65" s="38">
        <f t="shared" si="11"/>
        <v>0.4539904997</v>
      </c>
      <c r="AA65" s="38">
        <f t="shared" si="12"/>
        <v>0.8910065242</v>
      </c>
    </row>
    <row r="66" ht="15.75" customHeight="1">
      <c r="A66" s="45"/>
      <c r="B66" s="45"/>
      <c r="E66" s="19"/>
      <c r="M66" s="20"/>
      <c r="O66" s="21">
        <v>64.0</v>
      </c>
      <c r="P66" s="21">
        <f t="shared" si="1"/>
        <v>5.170842817</v>
      </c>
      <c r="Q66" s="21">
        <f t="shared" si="2"/>
        <v>1.017853004</v>
      </c>
      <c r="R66" s="21">
        <f t="shared" si="3"/>
        <v>2.294157339</v>
      </c>
      <c r="S66" s="21">
        <f t="shared" si="4"/>
        <v>6.188695822</v>
      </c>
      <c r="T66" s="33">
        <f t="shared" si="5"/>
        <v>7.04405867</v>
      </c>
      <c r="U66" s="36">
        <f t="shared" si="6"/>
        <v>2.061974958</v>
      </c>
      <c r="V66" s="37">
        <f t="shared" si="7"/>
        <v>6.188695822</v>
      </c>
      <c r="W66" s="37">
        <f t="shared" si="8"/>
        <v>0</v>
      </c>
      <c r="X66" s="38">
        <f t="shared" si="9"/>
        <v>3.070433989</v>
      </c>
      <c r="Y66" s="38">
        <f t="shared" si="10"/>
        <v>2.061974958</v>
      </c>
      <c r="Z66" s="38">
        <f t="shared" si="11"/>
        <v>0.4383711468</v>
      </c>
      <c r="AA66" s="38">
        <f t="shared" si="12"/>
        <v>0.8987940463</v>
      </c>
    </row>
    <row r="67" ht="15.75" customHeight="1">
      <c r="A67" s="45"/>
      <c r="B67" s="45"/>
      <c r="E67" s="19"/>
      <c r="M67" s="20"/>
      <c r="O67" s="21">
        <v>65.0</v>
      </c>
      <c r="P67" s="21">
        <f t="shared" si="1"/>
        <v>5.046652706</v>
      </c>
      <c r="Q67" s="21">
        <f t="shared" si="2"/>
        <v>1.042900751</v>
      </c>
      <c r="R67" s="21">
        <f t="shared" si="3"/>
        <v>2.294157339</v>
      </c>
      <c r="S67" s="21">
        <f t="shared" si="4"/>
        <v>6.089553457</v>
      </c>
      <c r="T67" s="33">
        <f t="shared" si="5"/>
        <v>6.961148748</v>
      </c>
      <c r="U67" s="36">
        <f t="shared" si="6"/>
        <v>2.079212661</v>
      </c>
      <c r="V67" s="37">
        <f t="shared" si="7"/>
        <v>6.089553457</v>
      </c>
      <c r="W67" s="37">
        <f t="shared" si="8"/>
        <v>0</v>
      </c>
      <c r="X67" s="38">
        <f t="shared" si="9"/>
        <v>3.034294392</v>
      </c>
      <c r="Y67" s="38">
        <f t="shared" si="10"/>
        <v>2.079212661</v>
      </c>
      <c r="Z67" s="38">
        <f t="shared" si="11"/>
        <v>0.4226182617</v>
      </c>
      <c r="AA67" s="38">
        <f t="shared" si="12"/>
        <v>0.906307787</v>
      </c>
    </row>
    <row r="68" ht="15.75" customHeight="1">
      <c r="A68" s="45"/>
      <c r="B68" s="45"/>
      <c r="E68" s="19"/>
      <c r="M68" s="20"/>
      <c r="O68" s="21">
        <v>66.0</v>
      </c>
      <c r="P68" s="21">
        <f t="shared" si="1"/>
        <v>4.922498981</v>
      </c>
      <c r="Q68" s="21">
        <f t="shared" si="2"/>
        <v>1.069204466</v>
      </c>
      <c r="R68" s="21">
        <f t="shared" si="3"/>
        <v>2.294157339</v>
      </c>
      <c r="S68" s="21">
        <f t="shared" si="4"/>
        <v>5.991703447</v>
      </c>
      <c r="T68" s="33">
        <f t="shared" si="5"/>
        <v>6.877561282</v>
      </c>
      <c r="U68" s="36">
        <f t="shared" si="6"/>
        <v>2.095817016</v>
      </c>
      <c r="V68" s="37">
        <f t="shared" si="7"/>
        <v>5.991703447</v>
      </c>
      <c r="W68" s="37">
        <f t="shared" si="8"/>
        <v>0</v>
      </c>
      <c r="X68" s="38">
        <f t="shared" si="9"/>
        <v>2.99785946</v>
      </c>
      <c r="Y68" s="38">
        <f t="shared" si="10"/>
        <v>2.095817016</v>
      </c>
      <c r="Z68" s="38">
        <f t="shared" si="11"/>
        <v>0.4067366431</v>
      </c>
      <c r="AA68" s="38">
        <f t="shared" si="12"/>
        <v>0.9135454576</v>
      </c>
    </row>
    <row r="69" ht="15.75" customHeight="1">
      <c r="A69" s="45"/>
      <c r="B69" s="45"/>
      <c r="E69" s="19"/>
      <c r="M69" s="20"/>
      <c r="O69" s="21">
        <v>67.0</v>
      </c>
      <c r="P69" s="21">
        <f t="shared" si="1"/>
        <v>4.798497813</v>
      </c>
      <c r="Q69" s="21">
        <f t="shared" si="2"/>
        <v>1.096834489</v>
      </c>
      <c r="R69" s="21">
        <f t="shared" si="3"/>
        <v>2.294157339</v>
      </c>
      <c r="S69" s="21">
        <f t="shared" si="4"/>
        <v>5.895332302</v>
      </c>
      <c r="T69" s="33">
        <f t="shared" si="5"/>
        <v>6.793321731</v>
      </c>
      <c r="U69" s="36">
        <f t="shared" si="6"/>
        <v>2.111782965</v>
      </c>
      <c r="V69" s="37">
        <f t="shared" si="7"/>
        <v>5.895332302</v>
      </c>
      <c r="W69" s="37">
        <f t="shared" si="8"/>
        <v>0</v>
      </c>
      <c r="X69" s="38">
        <f t="shared" si="9"/>
        <v>2.961140291</v>
      </c>
      <c r="Y69" s="38">
        <f t="shared" si="10"/>
        <v>2.111782965</v>
      </c>
      <c r="Z69" s="38">
        <f t="shared" si="11"/>
        <v>0.3907311285</v>
      </c>
      <c r="AA69" s="38">
        <f t="shared" si="12"/>
        <v>0.9205048535</v>
      </c>
    </row>
    <row r="70" ht="15.75" customHeight="1">
      <c r="A70" s="45"/>
      <c r="B70" s="45"/>
      <c r="E70" s="19"/>
      <c r="M70" s="20"/>
      <c r="O70" s="21">
        <v>68.0</v>
      </c>
      <c r="P70" s="21">
        <f t="shared" si="1"/>
        <v>4.674769304</v>
      </c>
      <c r="Q70" s="21">
        <f t="shared" si="2"/>
        <v>1.125864733</v>
      </c>
      <c r="R70" s="21">
        <f t="shared" si="3"/>
        <v>2.294157339</v>
      </c>
      <c r="S70" s="21">
        <f t="shared" si="4"/>
        <v>5.800634037</v>
      </c>
      <c r="T70" s="33">
        <f t="shared" si="5"/>
        <v>6.708455757</v>
      </c>
      <c r="U70" s="36">
        <f t="shared" si="6"/>
        <v>2.127105645</v>
      </c>
      <c r="V70" s="37">
        <f t="shared" si="7"/>
        <v>5.800634037</v>
      </c>
      <c r="W70" s="37">
        <f t="shared" si="8"/>
        <v>0</v>
      </c>
      <c r="X70" s="38">
        <f t="shared" si="9"/>
        <v>2.924148071</v>
      </c>
      <c r="Y70" s="38">
        <f t="shared" si="10"/>
        <v>2.127105645</v>
      </c>
      <c r="Z70" s="38">
        <f t="shared" si="11"/>
        <v>0.3746065934</v>
      </c>
      <c r="AA70" s="38">
        <f t="shared" si="12"/>
        <v>0.9271838546</v>
      </c>
    </row>
    <row r="71" ht="15.75" customHeight="1">
      <c r="A71" s="45"/>
      <c r="B71" s="45"/>
      <c r="E71" s="19"/>
      <c r="M71" s="20"/>
      <c r="O71" s="21">
        <v>69.0</v>
      </c>
      <c r="P71" s="21">
        <f t="shared" si="1"/>
        <v>4.551437459</v>
      </c>
      <c r="Q71" s="21">
        <f t="shared" si="2"/>
        <v>1.156372672</v>
      </c>
      <c r="R71" s="21">
        <f t="shared" si="3"/>
        <v>2.294157339</v>
      </c>
      <c r="S71" s="21">
        <f t="shared" si="4"/>
        <v>5.707810131</v>
      </c>
      <c r="T71" s="33">
        <f t="shared" si="5"/>
        <v>6.62298921</v>
      </c>
      <c r="U71" s="36">
        <f t="shared" si="6"/>
        <v>2.141780387</v>
      </c>
      <c r="V71" s="37">
        <f t="shared" si="7"/>
        <v>5.707810131</v>
      </c>
      <c r="W71" s="37">
        <f t="shared" si="8"/>
        <v>0</v>
      </c>
      <c r="X71" s="38">
        <f t="shared" si="9"/>
        <v>2.886894067</v>
      </c>
      <c r="Y71" s="38">
        <f t="shared" si="10"/>
        <v>2.141780387</v>
      </c>
      <c r="Z71" s="38">
        <f t="shared" si="11"/>
        <v>0.3583679495</v>
      </c>
      <c r="AA71" s="38">
        <f t="shared" si="12"/>
        <v>0.9335804265</v>
      </c>
    </row>
    <row r="72" ht="15.75" customHeight="1">
      <c r="A72" s="45"/>
      <c r="B72" s="45"/>
      <c r="E72" s="19"/>
      <c r="M72" s="20"/>
      <c r="O72" s="21">
        <v>70.0</v>
      </c>
      <c r="P72" s="21">
        <f t="shared" si="1"/>
        <v>4.428630097</v>
      </c>
      <c r="Q72" s="21">
        <f t="shared" si="2"/>
        <v>1.188439265</v>
      </c>
      <c r="R72" s="21">
        <f t="shared" si="3"/>
        <v>2.294157339</v>
      </c>
      <c r="S72" s="21">
        <f t="shared" si="4"/>
        <v>5.617069362</v>
      </c>
      <c r="T72" s="33">
        <f t="shared" si="5"/>
        <v>6.536948125</v>
      </c>
      <c r="U72" s="36">
        <f t="shared" si="6"/>
        <v>2.155802722</v>
      </c>
      <c r="V72" s="37">
        <f t="shared" si="7"/>
        <v>5.617069362</v>
      </c>
      <c r="W72" s="37">
        <f t="shared" si="8"/>
        <v>0</v>
      </c>
      <c r="X72" s="38">
        <f t="shared" si="9"/>
        <v>2.849389627</v>
      </c>
      <c r="Y72" s="38">
        <f t="shared" si="10"/>
        <v>2.155802722</v>
      </c>
      <c r="Z72" s="38">
        <f t="shared" si="11"/>
        <v>0.3420201433</v>
      </c>
      <c r="AA72" s="38">
        <f t="shared" si="12"/>
        <v>0.9396926208</v>
      </c>
    </row>
    <row r="73" ht="15.75" customHeight="1">
      <c r="A73" s="45"/>
      <c r="B73" s="45"/>
      <c r="E73" s="19"/>
      <c r="M73" s="20"/>
      <c r="O73" s="21">
        <v>71.0</v>
      </c>
      <c r="P73" s="21">
        <f t="shared" si="1"/>
        <v>4.306478711</v>
      </c>
      <c r="Q73" s="21">
        <f t="shared" si="2"/>
        <v>1.222148825</v>
      </c>
      <c r="R73" s="21">
        <f t="shared" si="3"/>
        <v>2.294157339</v>
      </c>
      <c r="S73" s="21">
        <f t="shared" si="4"/>
        <v>5.528627536</v>
      </c>
      <c r="T73" s="33">
        <f t="shared" si="5"/>
        <v>6.45035871</v>
      </c>
      <c r="U73" s="36">
        <f t="shared" si="6"/>
        <v>2.169168379</v>
      </c>
      <c r="V73" s="37">
        <f t="shared" si="7"/>
        <v>5.528627536</v>
      </c>
      <c r="W73" s="37">
        <f t="shared" si="8"/>
        <v>0</v>
      </c>
      <c r="X73" s="38">
        <f t="shared" si="9"/>
        <v>2.811646176</v>
      </c>
      <c r="Y73" s="38">
        <f t="shared" si="10"/>
        <v>2.169168379</v>
      </c>
      <c r="Z73" s="38">
        <f t="shared" si="11"/>
        <v>0.3255681545</v>
      </c>
      <c r="AA73" s="38">
        <f t="shared" si="12"/>
        <v>0.9455185756</v>
      </c>
    </row>
    <row r="74" ht="15.75" customHeight="1">
      <c r="A74" s="45"/>
      <c r="B74" s="45"/>
      <c r="E74" s="19"/>
      <c r="M74" s="20"/>
      <c r="O74" s="21">
        <v>72.0</v>
      </c>
      <c r="P74" s="21">
        <f t="shared" si="1"/>
        <v>4.185118239</v>
      </c>
      <c r="Q74" s="21">
        <f t="shared" si="2"/>
        <v>1.257588817</v>
      </c>
      <c r="R74" s="21">
        <f t="shared" si="3"/>
        <v>2.294157339</v>
      </c>
      <c r="S74" s="21">
        <f t="shared" si="4"/>
        <v>5.442707056</v>
      </c>
      <c r="T74" s="33">
        <f t="shared" si="5"/>
        <v>6.363247341</v>
      </c>
      <c r="U74" s="36">
        <f t="shared" si="6"/>
        <v>2.181873287</v>
      </c>
      <c r="V74" s="37">
        <f t="shared" si="7"/>
        <v>5.442707056</v>
      </c>
      <c r="W74" s="37">
        <f t="shared" si="8"/>
        <v>0</v>
      </c>
      <c r="X74" s="38">
        <f t="shared" si="9"/>
        <v>2.773675211</v>
      </c>
      <c r="Y74" s="38">
        <f t="shared" si="10"/>
        <v>2.181873287</v>
      </c>
      <c r="Z74" s="38">
        <f t="shared" si="11"/>
        <v>0.3090169944</v>
      </c>
      <c r="AA74" s="38">
        <f t="shared" si="12"/>
        <v>0.9510565163</v>
      </c>
    </row>
    <row r="75" ht="15.75" customHeight="1">
      <c r="A75" s="45"/>
      <c r="B75" s="45"/>
      <c r="E75" s="19"/>
      <c r="M75" s="20"/>
      <c r="O75" s="21">
        <v>73.0</v>
      </c>
      <c r="P75" s="21">
        <f t="shared" si="1"/>
        <v>4.064686769</v>
      </c>
      <c r="Q75" s="21">
        <f t="shared" si="2"/>
        <v>1.294849565</v>
      </c>
      <c r="R75" s="21">
        <f t="shared" si="3"/>
        <v>2.294157339</v>
      </c>
      <c r="S75" s="21">
        <f t="shared" si="4"/>
        <v>5.359536334</v>
      </c>
      <c r="T75" s="33">
        <f t="shared" si="5"/>
        <v>6.275640553</v>
      </c>
      <c r="U75" s="36">
        <f t="shared" si="6"/>
        <v>2.193913574</v>
      </c>
      <c r="V75" s="37">
        <f t="shared" si="7"/>
        <v>5.359536334</v>
      </c>
      <c r="W75" s="37">
        <f t="shared" si="8"/>
        <v>0</v>
      </c>
      <c r="X75" s="38">
        <f t="shared" si="9"/>
        <v>2.735488297</v>
      </c>
      <c r="Y75" s="38">
        <f t="shared" si="10"/>
        <v>2.193913574</v>
      </c>
      <c r="Z75" s="38">
        <f t="shared" si="11"/>
        <v>0.2923717047</v>
      </c>
      <c r="AA75" s="38">
        <f t="shared" si="12"/>
        <v>0.956304756</v>
      </c>
    </row>
    <row r="76" ht="15.75" customHeight="1">
      <c r="A76" s="45"/>
      <c r="B76" s="45"/>
      <c r="E76" s="19"/>
      <c r="M76" s="20"/>
      <c r="O76" s="21">
        <v>74.0</v>
      </c>
      <c r="P76" s="21">
        <f t="shared" si="1"/>
        <v>3.945325135</v>
      </c>
      <c r="Q76" s="21">
        <f t="shared" si="2"/>
        <v>1.334023868</v>
      </c>
      <c r="R76" s="21">
        <f t="shared" si="3"/>
        <v>2.294157339</v>
      </c>
      <c r="S76" s="21">
        <f t="shared" si="4"/>
        <v>5.279349003</v>
      </c>
      <c r="T76" s="33">
        <f t="shared" si="5"/>
        <v>6.187565033</v>
      </c>
      <c r="U76" s="36">
        <f t="shared" si="6"/>
        <v>2.205285575</v>
      </c>
      <c r="V76" s="37">
        <f t="shared" si="7"/>
        <v>5.279349003</v>
      </c>
      <c r="W76" s="37">
        <f t="shared" si="8"/>
        <v>0</v>
      </c>
      <c r="X76" s="38">
        <f t="shared" si="9"/>
        <v>2.697097068</v>
      </c>
      <c r="Y76" s="38">
        <f t="shared" si="10"/>
        <v>2.205285575</v>
      </c>
      <c r="Z76" s="38">
        <f t="shared" si="11"/>
        <v>0.2756373558</v>
      </c>
      <c r="AA76" s="38">
        <f t="shared" si="12"/>
        <v>0.9612616959</v>
      </c>
    </row>
    <row r="77" ht="15.75" customHeight="1">
      <c r="A77" s="45"/>
      <c r="B77" s="45"/>
      <c r="E77" s="19"/>
      <c r="M77" s="20"/>
      <c r="O77" s="21">
        <v>75.0</v>
      </c>
      <c r="P77" s="21">
        <f t="shared" si="1"/>
        <v>3.827176408</v>
      </c>
      <c r="Q77" s="21">
        <f t="shared" si="2"/>
        <v>1.375206506</v>
      </c>
      <c r="R77" s="21">
        <f t="shared" si="3"/>
        <v>2.294157339</v>
      </c>
      <c r="S77" s="21">
        <f t="shared" si="4"/>
        <v>5.202382914</v>
      </c>
      <c r="T77" s="33">
        <f t="shared" si="5"/>
        <v>6.099047608</v>
      </c>
      <c r="U77" s="36">
        <f t="shared" si="6"/>
        <v>2.215985823</v>
      </c>
      <c r="V77" s="37">
        <f t="shared" si="7"/>
        <v>5.202382914</v>
      </c>
      <c r="W77" s="37">
        <f t="shared" si="8"/>
        <v>0</v>
      </c>
      <c r="X77" s="38">
        <f t="shared" si="9"/>
        <v>2.658513217</v>
      </c>
      <c r="Y77" s="38">
        <f t="shared" si="10"/>
        <v>2.215985823</v>
      </c>
      <c r="Z77" s="38">
        <f t="shared" si="11"/>
        <v>0.2588190451</v>
      </c>
      <c r="AA77" s="38">
        <f t="shared" si="12"/>
        <v>0.9659258263</v>
      </c>
    </row>
    <row r="78" ht="15.75" customHeight="1">
      <c r="A78" s="45"/>
      <c r="B78" s="45"/>
      <c r="E78" s="19"/>
      <c r="M78" s="20"/>
      <c r="O78" s="21">
        <v>76.0</v>
      </c>
      <c r="P78" s="21">
        <f t="shared" si="1"/>
        <v>3.710385277</v>
      </c>
      <c r="Q78" s="21">
        <f t="shared" si="2"/>
        <v>1.418493634</v>
      </c>
      <c r="R78" s="21">
        <f t="shared" si="3"/>
        <v>2.294157339</v>
      </c>
      <c r="S78" s="21">
        <f t="shared" si="4"/>
        <v>5.128878912</v>
      </c>
      <c r="T78" s="33">
        <f t="shared" si="5"/>
        <v>6.010115242</v>
      </c>
      <c r="U78" s="36">
        <f t="shared" si="6"/>
        <v>2.226011062</v>
      </c>
      <c r="V78" s="37">
        <f t="shared" si="7"/>
        <v>5.128878912</v>
      </c>
      <c r="W78" s="37">
        <f t="shared" si="8"/>
        <v>0</v>
      </c>
      <c r="X78" s="38">
        <f t="shared" si="9"/>
        <v>2.619748498</v>
      </c>
      <c r="Y78" s="38">
        <f t="shared" si="10"/>
        <v>2.226011062</v>
      </c>
      <c r="Z78" s="38">
        <f t="shared" si="11"/>
        <v>0.2419218956</v>
      </c>
      <c r="AA78" s="38">
        <f t="shared" si="12"/>
        <v>0.9702957263</v>
      </c>
    </row>
    <row r="79" ht="15.75" customHeight="1">
      <c r="A79" s="45"/>
      <c r="B79" s="45"/>
      <c r="E79" s="19"/>
      <c r="M79" s="20"/>
      <c r="O79" s="21">
        <v>77.0</v>
      </c>
      <c r="P79" s="21">
        <f t="shared" si="1"/>
        <v>3.595097298</v>
      </c>
      <c r="Q79" s="21">
        <f t="shared" si="2"/>
        <v>1.463982046</v>
      </c>
      <c r="R79" s="21">
        <f t="shared" si="3"/>
        <v>2.294157339</v>
      </c>
      <c r="S79" s="21">
        <f t="shared" si="4"/>
        <v>5.059079344</v>
      </c>
      <c r="T79" s="33">
        <f t="shared" si="5"/>
        <v>5.920795025</v>
      </c>
      <c r="U79" s="36">
        <f t="shared" si="6"/>
        <v>2.235358235</v>
      </c>
      <c r="V79" s="37">
        <f t="shared" si="7"/>
        <v>5.059079344</v>
      </c>
      <c r="W79" s="37">
        <f t="shared" si="8"/>
        <v>0</v>
      </c>
      <c r="X79" s="38">
        <f t="shared" si="9"/>
        <v>2.580814717</v>
      </c>
      <c r="Y79" s="38">
        <f t="shared" si="10"/>
        <v>2.235358235</v>
      </c>
      <c r="Z79" s="38">
        <f t="shared" si="11"/>
        <v>0.2249510543</v>
      </c>
      <c r="AA79" s="38">
        <f t="shared" si="12"/>
        <v>0.9743700648</v>
      </c>
    </row>
    <row r="80" ht="15.75" customHeight="1">
      <c r="A80" s="45"/>
      <c r="B80" s="45"/>
      <c r="E80" s="19"/>
      <c r="M80" s="20"/>
      <c r="O80" s="21">
        <v>78.0</v>
      </c>
      <c r="P80" s="21">
        <f t="shared" si="1"/>
        <v>3.481458013</v>
      </c>
      <c r="Q80" s="21">
        <f t="shared" si="2"/>
        <v>1.51176831</v>
      </c>
      <c r="R80" s="21">
        <f t="shared" si="3"/>
        <v>2.294157339</v>
      </c>
      <c r="S80" s="21">
        <f t="shared" si="4"/>
        <v>4.993226323</v>
      </c>
      <c r="T80" s="33">
        <f t="shared" si="5"/>
        <v>5.831114164</v>
      </c>
      <c r="U80" s="36">
        <f t="shared" si="6"/>
        <v>2.244024497</v>
      </c>
      <c r="V80" s="37">
        <f t="shared" si="7"/>
        <v>4.993226323</v>
      </c>
      <c r="W80" s="37">
        <f t="shared" si="8"/>
        <v>0</v>
      </c>
      <c r="X80" s="38">
        <f t="shared" si="9"/>
        <v>2.541723737</v>
      </c>
      <c r="Y80" s="38">
        <f t="shared" si="10"/>
        <v>2.244024497</v>
      </c>
      <c r="Z80" s="38">
        <f t="shared" si="11"/>
        <v>0.2079116908</v>
      </c>
      <c r="AA80" s="38">
        <f t="shared" si="12"/>
        <v>0.9781476007</v>
      </c>
    </row>
    <row r="81" ht="15.75" customHeight="1">
      <c r="A81" s="45"/>
      <c r="B81" s="45"/>
      <c r="E81" s="19"/>
      <c r="M81" s="20"/>
      <c r="O81" s="21">
        <v>79.0</v>
      </c>
      <c r="P81" s="21">
        <f t="shared" si="1"/>
        <v>3.369611947</v>
      </c>
      <c r="Q81" s="21">
        <f t="shared" si="2"/>
        <v>1.561947779</v>
      </c>
      <c r="R81" s="21">
        <f t="shared" si="3"/>
        <v>2.294157339</v>
      </c>
      <c r="S81" s="21">
        <f t="shared" si="4"/>
        <v>4.931559726</v>
      </c>
      <c r="T81" s="33">
        <f t="shared" si="5"/>
        <v>5.741099978</v>
      </c>
      <c r="U81" s="36">
        <f t="shared" si="6"/>
        <v>2.252007207</v>
      </c>
      <c r="V81" s="37">
        <f t="shared" si="7"/>
        <v>4.931559726</v>
      </c>
      <c r="W81" s="37">
        <f t="shared" si="8"/>
        <v>0</v>
      </c>
      <c r="X81" s="38">
        <f t="shared" si="9"/>
        <v>2.502487462</v>
      </c>
      <c r="Y81" s="38">
        <f t="shared" si="10"/>
        <v>2.252007207</v>
      </c>
      <c r="Z81" s="38">
        <f t="shared" si="11"/>
        <v>0.1908089954</v>
      </c>
      <c r="AA81" s="38">
        <f t="shared" si="12"/>
        <v>0.9816271834</v>
      </c>
    </row>
    <row r="82" ht="15.75" customHeight="1">
      <c r="A82" s="45"/>
      <c r="B82" s="45"/>
      <c r="E82" s="19"/>
      <c r="M82" s="20"/>
      <c r="O82" s="21">
        <v>80.0</v>
      </c>
      <c r="P82" s="21">
        <f t="shared" si="1"/>
        <v>3.259701469</v>
      </c>
      <c r="Q82" s="21">
        <f t="shared" si="2"/>
        <v>1.614613469</v>
      </c>
      <c r="R82" s="21">
        <f t="shared" si="3"/>
        <v>2.294157339</v>
      </c>
      <c r="S82" s="21">
        <f t="shared" si="4"/>
        <v>4.874314938</v>
      </c>
      <c r="T82" s="33">
        <f t="shared" si="5"/>
        <v>5.650779884</v>
      </c>
      <c r="U82" s="36">
        <f t="shared" si="6"/>
        <v>2.259303934</v>
      </c>
      <c r="V82" s="37">
        <f t="shared" si="7"/>
        <v>4.874314938</v>
      </c>
      <c r="W82" s="37">
        <f t="shared" si="8"/>
        <v>0</v>
      </c>
      <c r="X82" s="38">
        <f t="shared" si="9"/>
        <v>2.463117846</v>
      </c>
      <c r="Y82" s="38">
        <f t="shared" si="10"/>
        <v>2.259303934</v>
      </c>
      <c r="Z82" s="38">
        <f t="shared" si="11"/>
        <v>0.1736481777</v>
      </c>
      <c r="AA82" s="38">
        <f t="shared" si="12"/>
        <v>0.984807753</v>
      </c>
    </row>
    <row r="83" ht="15.75" customHeight="1">
      <c r="A83" s="45"/>
      <c r="B83" s="45"/>
      <c r="E83" s="19"/>
      <c r="M83" s="20"/>
      <c r="O83" s="21">
        <v>81.0</v>
      </c>
      <c r="P83" s="21">
        <f t="shared" si="1"/>
        <v>3.151865548</v>
      </c>
      <c r="Q83" s="21">
        <f t="shared" si="2"/>
        <v>1.669854826</v>
      </c>
      <c r="R83" s="21">
        <f t="shared" si="3"/>
        <v>2.294157339</v>
      </c>
      <c r="S83" s="21">
        <f t="shared" si="4"/>
        <v>4.821720374</v>
      </c>
      <c r="T83" s="33">
        <f t="shared" si="5"/>
        <v>5.560181397</v>
      </c>
      <c r="U83" s="36">
        <f t="shared" si="6"/>
        <v>2.265912455</v>
      </c>
      <c r="V83" s="37">
        <f t="shared" si="7"/>
        <v>4.821720374</v>
      </c>
      <c r="W83" s="37">
        <f t="shared" si="8"/>
        <v>0</v>
      </c>
      <c r="X83" s="38">
        <f t="shared" si="9"/>
        <v>2.423626881</v>
      </c>
      <c r="Y83" s="38">
        <f t="shared" si="10"/>
        <v>2.265912455</v>
      </c>
      <c r="Z83" s="38">
        <f t="shared" si="11"/>
        <v>0.156434465</v>
      </c>
      <c r="AA83" s="38">
        <f t="shared" si="12"/>
        <v>0.9876883406</v>
      </c>
    </row>
    <row r="84" ht="15.75" customHeight="1">
      <c r="A84" s="45"/>
      <c r="B84" s="45"/>
      <c r="E84" s="19"/>
      <c r="M84" s="20"/>
      <c r="O84" s="21">
        <v>82.0</v>
      </c>
      <c r="P84" s="21">
        <f t="shared" si="1"/>
        <v>3.046238407</v>
      </c>
      <c r="Q84" s="21">
        <f t="shared" si="2"/>
        <v>1.727756398</v>
      </c>
      <c r="R84" s="21">
        <f t="shared" si="3"/>
        <v>2.294157339</v>
      </c>
      <c r="S84" s="21">
        <f t="shared" si="4"/>
        <v>4.773994805</v>
      </c>
      <c r="T84" s="33">
        <f t="shared" si="5"/>
        <v>5.469332112</v>
      </c>
      <c r="U84" s="36">
        <f t="shared" si="6"/>
        <v>2.271830758</v>
      </c>
      <c r="V84" s="37">
        <f t="shared" si="7"/>
        <v>4.773994805</v>
      </c>
      <c r="W84" s="37">
        <f t="shared" si="8"/>
        <v>0</v>
      </c>
      <c r="X84" s="38">
        <f t="shared" si="9"/>
        <v>2.384026596</v>
      </c>
      <c r="Y84" s="38">
        <f t="shared" si="10"/>
        <v>2.271830758</v>
      </c>
      <c r="Z84" s="38">
        <f t="shared" si="11"/>
        <v>0.139173101</v>
      </c>
      <c r="AA84" s="38">
        <f t="shared" si="12"/>
        <v>0.9902680687</v>
      </c>
    </row>
    <row r="85" ht="15.75" customHeight="1">
      <c r="A85" s="45"/>
      <c r="B85" s="45"/>
      <c r="E85" s="19"/>
      <c r="M85" s="20"/>
      <c r="O85" s="21">
        <v>83.0</v>
      </c>
      <c r="P85" s="21">
        <f t="shared" si="1"/>
        <v>2.942948107</v>
      </c>
      <c r="Q85" s="21">
        <f t="shared" si="2"/>
        <v>1.788396433</v>
      </c>
      <c r="R85" s="21">
        <f t="shared" si="3"/>
        <v>2.294157339</v>
      </c>
      <c r="S85" s="21">
        <f t="shared" si="4"/>
        <v>4.73134454</v>
      </c>
      <c r="T85" s="33">
        <f t="shared" si="5"/>
        <v>5.378259704</v>
      </c>
      <c r="U85" s="36">
        <f t="shared" si="6"/>
        <v>2.277057038</v>
      </c>
      <c r="V85" s="37">
        <f t="shared" si="7"/>
        <v>4.73134454</v>
      </c>
      <c r="W85" s="37">
        <f t="shared" si="8"/>
        <v>0</v>
      </c>
      <c r="X85" s="38">
        <f t="shared" si="9"/>
        <v>2.344329054</v>
      </c>
      <c r="Y85" s="38">
        <f t="shared" si="10"/>
        <v>2.277057038</v>
      </c>
      <c r="Z85" s="38">
        <f t="shared" si="11"/>
        <v>0.1218693434</v>
      </c>
      <c r="AA85" s="38">
        <f t="shared" si="12"/>
        <v>0.9925461516</v>
      </c>
    </row>
    <row r="86" ht="15.75" customHeight="1">
      <c r="A86" s="45"/>
      <c r="B86" s="45"/>
      <c r="E86" s="19"/>
      <c r="M86" s="20"/>
      <c r="O86" s="21">
        <v>84.0</v>
      </c>
      <c r="P86" s="21">
        <f t="shared" si="1"/>
        <v>2.842115097</v>
      </c>
      <c r="Q86" s="21">
        <f t="shared" si="2"/>
        <v>1.851845445</v>
      </c>
      <c r="R86" s="21">
        <f t="shared" si="3"/>
        <v>2.294157339</v>
      </c>
      <c r="S86" s="21">
        <f t="shared" si="4"/>
        <v>4.693960542</v>
      </c>
      <c r="T86" s="33">
        <f t="shared" si="5"/>
        <v>5.286991914</v>
      </c>
      <c r="U86" s="36">
        <f t="shared" si="6"/>
        <v>2.281589705</v>
      </c>
      <c r="V86" s="37">
        <f t="shared" si="7"/>
        <v>4.693960542</v>
      </c>
      <c r="W86" s="37">
        <f t="shared" si="8"/>
        <v>0</v>
      </c>
      <c r="X86" s="38">
        <f t="shared" si="9"/>
        <v>2.304546346</v>
      </c>
      <c r="Y86" s="38">
        <f t="shared" si="10"/>
        <v>2.281589705</v>
      </c>
      <c r="Z86" s="38">
        <f t="shared" si="11"/>
        <v>0.1045284633</v>
      </c>
      <c r="AA86" s="38">
        <f t="shared" si="12"/>
        <v>0.9945218954</v>
      </c>
    </row>
    <row r="87" ht="15.75" customHeight="1">
      <c r="A87" s="45"/>
      <c r="B87" s="45"/>
      <c r="E87" s="19"/>
      <c r="M87" s="20"/>
      <c r="O87" s="21">
        <v>85.0</v>
      </c>
      <c r="P87" s="21">
        <f t="shared" si="1"/>
        <v>2.743850764</v>
      </c>
      <c r="Q87" s="21">
        <f t="shared" si="2"/>
        <v>1.91816478</v>
      </c>
      <c r="R87" s="21">
        <f t="shared" si="3"/>
        <v>2.294157339</v>
      </c>
      <c r="S87" s="21">
        <f t="shared" si="4"/>
        <v>4.662015544</v>
      </c>
      <c r="T87" s="33">
        <f t="shared" si="5"/>
        <v>5.195556543</v>
      </c>
      <c r="U87" s="36">
        <f t="shared" si="6"/>
        <v>2.285427378</v>
      </c>
      <c r="V87" s="37">
        <f t="shared" si="7"/>
        <v>4.662015544</v>
      </c>
      <c r="W87" s="37">
        <f t="shared" si="8"/>
        <v>0</v>
      </c>
      <c r="X87" s="38">
        <f t="shared" si="9"/>
        <v>2.264690592</v>
      </c>
      <c r="Y87" s="38">
        <f t="shared" si="10"/>
        <v>2.285427378</v>
      </c>
      <c r="Z87" s="38">
        <f t="shared" si="11"/>
        <v>0.08715574275</v>
      </c>
      <c r="AA87" s="38">
        <f t="shared" si="12"/>
        <v>0.9961946981</v>
      </c>
    </row>
    <row r="88" ht="15.75" customHeight="1">
      <c r="A88" s="45"/>
      <c r="B88" s="45"/>
      <c r="E88" s="19"/>
      <c r="M88" s="20"/>
      <c r="O88" s="21">
        <v>86.0</v>
      </c>
      <c r="P88" s="21">
        <f t="shared" si="1"/>
        <v>2.648256035</v>
      </c>
      <c r="Q88" s="21">
        <f t="shared" si="2"/>
        <v>1.987405231</v>
      </c>
      <c r="R88" s="21">
        <f t="shared" si="3"/>
        <v>2.294157339</v>
      </c>
      <c r="S88" s="21">
        <f t="shared" si="4"/>
        <v>4.635661266</v>
      </c>
      <c r="T88" s="33">
        <f t="shared" si="5"/>
        <v>5.103981443</v>
      </c>
      <c r="U88" s="36">
        <f t="shared" si="6"/>
        <v>2.288568887</v>
      </c>
      <c r="V88" s="37">
        <f t="shared" si="7"/>
        <v>4.635661266</v>
      </c>
      <c r="W88" s="37">
        <f t="shared" si="8"/>
        <v>0</v>
      </c>
      <c r="X88" s="38">
        <f t="shared" si="9"/>
        <v>2.224773931</v>
      </c>
      <c r="Y88" s="38">
        <f t="shared" si="10"/>
        <v>2.288568887</v>
      </c>
      <c r="Z88" s="38">
        <f t="shared" si="11"/>
        <v>0.06975647374</v>
      </c>
      <c r="AA88" s="38">
        <f t="shared" si="12"/>
        <v>0.9975640503</v>
      </c>
    </row>
    <row r="89" ht="15.75" customHeight="1">
      <c r="A89" s="45"/>
      <c r="B89" s="45"/>
      <c r="E89" s="19"/>
      <c r="M89" s="20"/>
      <c r="O89" s="21">
        <v>87.0</v>
      </c>
      <c r="P89" s="21">
        <f t="shared" si="1"/>
        <v>2.555420077</v>
      </c>
      <c r="Q89" s="21">
        <f t="shared" si="2"/>
        <v>2.059605755</v>
      </c>
      <c r="R89" s="21">
        <f t="shared" si="3"/>
        <v>2.294157339</v>
      </c>
      <c r="S89" s="21">
        <f t="shared" si="4"/>
        <v>4.615025832</v>
      </c>
      <c r="T89" s="33">
        <f t="shared" si="5"/>
        <v>5.012294508</v>
      </c>
      <c r="U89" s="36">
        <f t="shared" si="6"/>
        <v>2.291013276</v>
      </c>
      <c r="V89" s="37">
        <f t="shared" si="7"/>
        <v>4.615025832</v>
      </c>
      <c r="W89" s="37">
        <f t="shared" si="8"/>
        <v>0</v>
      </c>
      <c r="X89" s="38">
        <f t="shared" si="9"/>
        <v>2.184808523</v>
      </c>
      <c r="Y89" s="38">
        <f t="shared" si="10"/>
        <v>2.291013276</v>
      </c>
      <c r="Z89" s="38">
        <f t="shared" si="11"/>
        <v>0.05233595624</v>
      </c>
      <c r="AA89" s="38">
        <f t="shared" si="12"/>
        <v>0.9986295348</v>
      </c>
    </row>
    <row r="90" ht="15.75" customHeight="1">
      <c r="A90" s="45"/>
      <c r="B90" s="45"/>
      <c r="E90" s="19"/>
      <c r="M90" s="20"/>
      <c r="O90" s="21">
        <v>88.0</v>
      </c>
      <c r="P90" s="21">
        <f t="shared" si="1"/>
        <v>2.465419146</v>
      </c>
      <c r="Q90" s="21">
        <f t="shared" si="2"/>
        <v>2.134792335</v>
      </c>
      <c r="R90" s="21">
        <f t="shared" si="3"/>
        <v>2.294157339</v>
      </c>
      <c r="S90" s="21">
        <f t="shared" si="4"/>
        <v>4.600211481</v>
      </c>
      <c r="T90" s="33">
        <f t="shared" si="5"/>
        <v>4.920523669</v>
      </c>
      <c r="U90" s="36">
        <f t="shared" si="6"/>
        <v>2.2927598</v>
      </c>
      <c r="V90" s="37">
        <f t="shared" si="7"/>
        <v>4.600211481</v>
      </c>
      <c r="W90" s="37">
        <f t="shared" si="8"/>
        <v>0</v>
      </c>
      <c r="X90" s="38">
        <f t="shared" si="9"/>
        <v>2.144806542</v>
      </c>
      <c r="Y90" s="38">
        <f t="shared" si="10"/>
        <v>2.2927598</v>
      </c>
      <c r="Z90" s="38">
        <f t="shared" si="11"/>
        <v>0.0348994967</v>
      </c>
      <c r="AA90" s="38">
        <f t="shared" si="12"/>
        <v>0.999390827</v>
      </c>
    </row>
    <row r="91" ht="15.75" customHeight="1">
      <c r="A91" s="45"/>
      <c r="B91" s="45"/>
      <c r="E91" s="19"/>
      <c r="M91" s="20"/>
      <c r="O91" s="21">
        <v>89.0</v>
      </c>
      <c r="P91" s="21">
        <f t="shared" si="1"/>
        <v>2.378315632</v>
      </c>
      <c r="Q91" s="21">
        <f t="shared" si="2"/>
        <v>2.212977044</v>
      </c>
      <c r="R91" s="21">
        <f t="shared" si="3"/>
        <v>2.294157339</v>
      </c>
      <c r="S91" s="21">
        <f t="shared" si="4"/>
        <v>4.591292676</v>
      </c>
      <c r="T91" s="33">
        <f t="shared" si="5"/>
        <v>4.828696878</v>
      </c>
      <c r="U91" s="36">
        <f t="shared" si="6"/>
        <v>2.293807928</v>
      </c>
      <c r="V91" s="37">
        <f t="shared" si="7"/>
        <v>4.591292676</v>
      </c>
      <c r="W91" s="37">
        <f t="shared" si="8"/>
        <v>0</v>
      </c>
      <c r="X91" s="38">
        <f t="shared" si="9"/>
        <v>2.104780172</v>
      </c>
      <c r="Y91" s="38">
        <f t="shared" si="10"/>
        <v>2.293807928</v>
      </c>
      <c r="Z91" s="38">
        <f t="shared" si="11"/>
        <v>0.01745240644</v>
      </c>
      <c r="AA91" s="38">
        <f t="shared" si="12"/>
        <v>0.9998476952</v>
      </c>
    </row>
    <row r="92" ht="15.75" customHeight="1">
      <c r="A92" s="45"/>
      <c r="B92" s="45"/>
      <c r="E92" s="19"/>
      <c r="M92" s="20"/>
      <c r="O92" s="21">
        <v>90.0</v>
      </c>
      <c r="P92" s="21">
        <f t="shared" si="1"/>
        <v>2.294157339</v>
      </c>
      <c r="Q92" s="21">
        <f t="shared" si="2"/>
        <v>2.294157339</v>
      </c>
      <c r="R92" s="21">
        <f t="shared" si="3"/>
        <v>2.294157339</v>
      </c>
      <c r="S92" s="21">
        <f t="shared" si="4"/>
        <v>4.588314678</v>
      </c>
      <c r="T92" s="33">
        <f t="shared" si="5"/>
        <v>4.736842107</v>
      </c>
      <c r="U92" s="36">
        <f t="shared" si="6"/>
        <v>2.294157339</v>
      </c>
      <c r="V92" s="37">
        <f t="shared" si="7"/>
        <v>4.588314678</v>
      </c>
      <c r="W92" s="37">
        <f t="shared" si="8"/>
        <v>0</v>
      </c>
      <c r="X92" s="38">
        <f t="shared" si="9"/>
        <v>2.064741605</v>
      </c>
      <c r="Y92" s="38">
        <f t="shared" si="10"/>
        <v>2.294157339</v>
      </c>
      <c r="Z92" s="38">
        <f t="shared" si="11"/>
        <v>0</v>
      </c>
      <c r="AA92" s="38">
        <f t="shared" si="12"/>
        <v>1</v>
      </c>
    </row>
    <row r="93" ht="15.75" customHeight="1">
      <c r="A93" s="45"/>
      <c r="B93" s="45"/>
      <c r="E93" s="19"/>
      <c r="M93" s="20"/>
      <c r="O93" s="21">
        <v>91.0</v>
      </c>
      <c r="P93" s="21">
        <f t="shared" si="1"/>
        <v>2.212977044</v>
      </c>
      <c r="Q93" s="21">
        <f t="shared" si="2"/>
        <v>2.378315632</v>
      </c>
      <c r="R93" s="21">
        <f t="shared" si="3"/>
        <v>2.294157339</v>
      </c>
      <c r="S93" s="21">
        <f t="shared" si="4"/>
        <v>4.591292676</v>
      </c>
      <c r="T93" s="33">
        <f t="shared" si="5"/>
        <v>4.644987336</v>
      </c>
      <c r="U93" s="36">
        <f t="shared" si="6"/>
        <v>2.293807928</v>
      </c>
      <c r="V93" s="37">
        <f t="shared" si="7"/>
        <v>4.591292676</v>
      </c>
      <c r="W93" s="37">
        <f t="shared" si="8"/>
        <v>0</v>
      </c>
      <c r="X93" s="38">
        <f t="shared" si="9"/>
        <v>2.024703039</v>
      </c>
      <c r="Y93" s="38">
        <f t="shared" si="10"/>
        <v>2.293807928</v>
      </c>
      <c r="Z93" s="38">
        <f t="shared" si="11"/>
        <v>-0.01745240644</v>
      </c>
      <c r="AA93" s="38">
        <f t="shared" si="12"/>
        <v>0.9998476952</v>
      </c>
    </row>
    <row r="94" ht="15.75" customHeight="1">
      <c r="A94" s="45"/>
      <c r="B94" s="45"/>
      <c r="E94" s="19"/>
      <c r="M94" s="20"/>
      <c r="O94" s="21">
        <v>92.0</v>
      </c>
      <c r="P94" s="21">
        <f t="shared" si="1"/>
        <v>2.134792335</v>
      </c>
      <c r="Q94" s="21">
        <f t="shared" si="2"/>
        <v>2.465419146</v>
      </c>
      <c r="R94" s="21">
        <f t="shared" si="3"/>
        <v>2.294157339</v>
      </c>
      <c r="S94" s="21">
        <f t="shared" si="4"/>
        <v>4.600211481</v>
      </c>
      <c r="T94" s="33">
        <f t="shared" si="5"/>
        <v>4.553160545</v>
      </c>
      <c r="U94" s="36">
        <f t="shared" si="6"/>
        <v>2.2927598</v>
      </c>
      <c r="V94" s="37">
        <f t="shared" si="7"/>
        <v>4.600211481</v>
      </c>
      <c r="W94" s="37">
        <f t="shared" si="8"/>
        <v>0</v>
      </c>
      <c r="X94" s="38">
        <f t="shared" si="9"/>
        <v>1.984676669</v>
      </c>
      <c r="Y94" s="38">
        <f t="shared" si="10"/>
        <v>2.2927598</v>
      </c>
      <c r="Z94" s="38">
        <f t="shared" si="11"/>
        <v>-0.0348994967</v>
      </c>
      <c r="AA94" s="38">
        <f t="shared" si="12"/>
        <v>0.999390827</v>
      </c>
    </row>
    <row r="95" ht="15.75" customHeight="1">
      <c r="A95" s="45"/>
      <c r="B95" s="45"/>
      <c r="E95" s="19"/>
      <c r="M95" s="20"/>
      <c r="O95" s="21">
        <v>93.0</v>
      </c>
      <c r="P95" s="21">
        <f t="shared" si="1"/>
        <v>2.059605755</v>
      </c>
      <c r="Q95" s="21">
        <f t="shared" si="2"/>
        <v>2.555420077</v>
      </c>
      <c r="R95" s="21">
        <f t="shared" si="3"/>
        <v>2.294157339</v>
      </c>
      <c r="S95" s="21">
        <f t="shared" si="4"/>
        <v>4.615025832</v>
      </c>
      <c r="T95" s="33">
        <f t="shared" si="5"/>
        <v>4.461389706</v>
      </c>
      <c r="U95" s="36">
        <f t="shared" si="6"/>
        <v>2.291013276</v>
      </c>
      <c r="V95" s="37">
        <f t="shared" si="7"/>
        <v>4.615025832</v>
      </c>
      <c r="W95" s="37">
        <f t="shared" si="8"/>
        <v>0</v>
      </c>
      <c r="X95" s="38">
        <f t="shared" si="9"/>
        <v>1.944674687</v>
      </c>
      <c r="Y95" s="38">
        <f t="shared" si="10"/>
        <v>2.291013276</v>
      </c>
      <c r="Z95" s="38">
        <f t="shared" si="11"/>
        <v>-0.05233595624</v>
      </c>
      <c r="AA95" s="38">
        <f t="shared" si="12"/>
        <v>0.9986295348</v>
      </c>
    </row>
    <row r="96" ht="15.75" customHeight="1">
      <c r="A96" s="45"/>
      <c r="B96" s="45"/>
      <c r="E96" s="19"/>
      <c r="M96" s="20"/>
      <c r="O96" s="21">
        <v>94.0</v>
      </c>
      <c r="P96" s="21">
        <f t="shared" si="1"/>
        <v>1.987405231</v>
      </c>
      <c r="Q96" s="21">
        <f t="shared" si="2"/>
        <v>2.648256035</v>
      </c>
      <c r="R96" s="21">
        <f t="shared" si="3"/>
        <v>2.294157339</v>
      </c>
      <c r="S96" s="21">
        <f t="shared" si="4"/>
        <v>4.635661266</v>
      </c>
      <c r="T96" s="33">
        <f t="shared" si="5"/>
        <v>4.369702771</v>
      </c>
      <c r="U96" s="36">
        <f t="shared" si="6"/>
        <v>2.288568887</v>
      </c>
      <c r="V96" s="37">
        <f t="shared" si="7"/>
        <v>4.635661266</v>
      </c>
      <c r="W96" s="37">
        <f t="shared" si="8"/>
        <v>0</v>
      </c>
      <c r="X96" s="38">
        <f t="shared" si="9"/>
        <v>1.904709279</v>
      </c>
      <c r="Y96" s="38">
        <f t="shared" si="10"/>
        <v>2.288568887</v>
      </c>
      <c r="Z96" s="38">
        <f t="shared" si="11"/>
        <v>-0.06975647374</v>
      </c>
      <c r="AA96" s="38">
        <f t="shared" si="12"/>
        <v>0.9975640503</v>
      </c>
    </row>
    <row r="97" ht="15.75" customHeight="1">
      <c r="A97" s="45"/>
      <c r="B97" s="45"/>
      <c r="E97" s="19"/>
      <c r="M97" s="20"/>
      <c r="O97" s="21">
        <v>95.0</v>
      </c>
      <c r="P97" s="21">
        <f t="shared" si="1"/>
        <v>1.91816478</v>
      </c>
      <c r="Q97" s="21">
        <f t="shared" si="2"/>
        <v>2.743850764</v>
      </c>
      <c r="R97" s="21">
        <f t="shared" si="3"/>
        <v>2.294157339</v>
      </c>
      <c r="S97" s="21">
        <f t="shared" si="4"/>
        <v>4.662015544</v>
      </c>
      <c r="T97" s="33">
        <f t="shared" si="5"/>
        <v>4.278127671</v>
      </c>
      <c r="U97" s="36">
        <f t="shared" si="6"/>
        <v>2.285427378</v>
      </c>
      <c r="V97" s="37">
        <f t="shared" si="7"/>
        <v>4.662015544</v>
      </c>
      <c r="W97" s="37">
        <f t="shared" si="8"/>
        <v>0</v>
      </c>
      <c r="X97" s="38">
        <f t="shared" si="9"/>
        <v>1.864792618</v>
      </c>
      <c r="Y97" s="38">
        <f t="shared" si="10"/>
        <v>2.285427378</v>
      </c>
      <c r="Z97" s="38">
        <f t="shared" si="11"/>
        <v>-0.08715574275</v>
      </c>
      <c r="AA97" s="38">
        <f t="shared" si="12"/>
        <v>0.9961946981</v>
      </c>
    </row>
    <row r="98" ht="15.75" customHeight="1">
      <c r="A98" s="45"/>
      <c r="B98" s="45"/>
      <c r="E98" s="19"/>
      <c r="M98" s="20"/>
      <c r="O98" s="21">
        <v>96.0</v>
      </c>
      <c r="P98" s="21">
        <f t="shared" si="1"/>
        <v>1.851845445</v>
      </c>
      <c r="Q98" s="21">
        <f t="shared" si="2"/>
        <v>2.842115097</v>
      </c>
      <c r="R98" s="21">
        <f t="shared" si="3"/>
        <v>2.294157339</v>
      </c>
      <c r="S98" s="21">
        <f t="shared" si="4"/>
        <v>4.693960542</v>
      </c>
      <c r="T98" s="33">
        <f t="shared" si="5"/>
        <v>4.1866923</v>
      </c>
      <c r="U98" s="36">
        <f t="shared" si="6"/>
        <v>2.281589705</v>
      </c>
      <c r="V98" s="37">
        <f t="shared" si="7"/>
        <v>4.693960542</v>
      </c>
      <c r="W98" s="37">
        <f t="shared" si="8"/>
        <v>0</v>
      </c>
      <c r="X98" s="38">
        <f t="shared" si="9"/>
        <v>1.824936864</v>
      </c>
      <c r="Y98" s="38">
        <f t="shared" si="10"/>
        <v>2.281589705</v>
      </c>
      <c r="Z98" s="38">
        <f t="shared" si="11"/>
        <v>-0.1045284633</v>
      </c>
      <c r="AA98" s="38">
        <f t="shared" si="12"/>
        <v>0.9945218954</v>
      </c>
    </row>
    <row r="99" ht="15.75" customHeight="1">
      <c r="A99" s="45"/>
      <c r="B99" s="45"/>
      <c r="E99" s="19"/>
      <c r="M99" s="20"/>
      <c r="O99" s="21">
        <v>97.0</v>
      </c>
      <c r="P99" s="21">
        <f t="shared" si="1"/>
        <v>1.788396433</v>
      </c>
      <c r="Q99" s="21">
        <f t="shared" si="2"/>
        <v>2.942948107</v>
      </c>
      <c r="R99" s="21">
        <f t="shared" si="3"/>
        <v>2.294157339</v>
      </c>
      <c r="S99" s="21">
        <f t="shared" si="4"/>
        <v>4.73134454</v>
      </c>
      <c r="T99" s="33">
        <f t="shared" si="5"/>
        <v>4.09542451</v>
      </c>
      <c r="U99" s="36">
        <f t="shared" si="6"/>
        <v>2.277057038</v>
      </c>
      <c r="V99" s="37">
        <f t="shared" si="7"/>
        <v>4.73134454</v>
      </c>
      <c r="W99" s="37">
        <f t="shared" si="8"/>
        <v>0</v>
      </c>
      <c r="X99" s="38">
        <f t="shared" si="9"/>
        <v>1.785154157</v>
      </c>
      <c r="Y99" s="38">
        <f t="shared" si="10"/>
        <v>2.277057038</v>
      </c>
      <c r="Z99" s="38">
        <f t="shared" si="11"/>
        <v>-0.1218693434</v>
      </c>
      <c r="AA99" s="38">
        <f t="shared" si="12"/>
        <v>0.9925461516</v>
      </c>
    </row>
    <row r="100" ht="15.75" customHeight="1">
      <c r="A100" s="45"/>
      <c r="B100" s="45"/>
      <c r="E100" s="19"/>
      <c r="M100" s="20"/>
      <c r="O100" s="21">
        <v>98.0</v>
      </c>
      <c r="P100" s="21">
        <f t="shared" si="1"/>
        <v>1.727756398</v>
      </c>
      <c r="Q100" s="21">
        <f t="shared" si="2"/>
        <v>3.046238407</v>
      </c>
      <c r="R100" s="21">
        <f t="shared" si="3"/>
        <v>2.294157339</v>
      </c>
      <c r="S100" s="21">
        <f t="shared" si="4"/>
        <v>4.773994805</v>
      </c>
      <c r="T100" s="33">
        <f t="shared" si="5"/>
        <v>4.004352102</v>
      </c>
      <c r="U100" s="36">
        <f t="shared" si="6"/>
        <v>2.271830758</v>
      </c>
      <c r="V100" s="37">
        <f t="shared" si="7"/>
        <v>4.773994805</v>
      </c>
      <c r="W100" s="37">
        <f t="shared" si="8"/>
        <v>0</v>
      </c>
      <c r="X100" s="38">
        <f t="shared" si="9"/>
        <v>1.745456614</v>
      </c>
      <c r="Y100" s="38">
        <f t="shared" si="10"/>
        <v>2.271830758</v>
      </c>
      <c r="Z100" s="38">
        <f t="shared" si="11"/>
        <v>-0.139173101</v>
      </c>
      <c r="AA100" s="38">
        <f t="shared" si="12"/>
        <v>0.9902680687</v>
      </c>
    </row>
    <row r="101" ht="15.75" customHeight="1">
      <c r="A101" s="45"/>
      <c r="B101" s="45"/>
      <c r="E101" s="19"/>
      <c r="M101" s="20"/>
      <c r="O101" s="21">
        <v>99.0</v>
      </c>
      <c r="P101" s="21">
        <f t="shared" si="1"/>
        <v>1.669854826</v>
      </c>
      <c r="Q101" s="21">
        <f t="shared" si="2"/>
        <v>3.151865548</v>
      </c>
      <c r="R101" s="21">
        <f t="shared" si="3"/>
        <v>2.294157339</v>
      </c>
      <c r="S101" s="21">
        <f t="shared" si="4"/>
        <v>4.821720374</v>
      </c>
      <c r="T101" s="33">
        <f t="shared" si="5"/>
        <v>3.913502817</v>
      </c>
      <c r="U101" s="36">
        <f t="shared" si="6"/>
        <v>2.265912455</v>
      </c>
      <c r="V101" s="37">
        <f t="shared" si="7"/>
        <v>4.821720374</v>
      </c>
      <c r="W101" s="37">
        <f t="shared" si="8"/>
        <v>0</v>
      </c>
      <c r="X101" s="38">
        <f t="shared" si="9"/>
        <v>1.705856329</v>
      </c>
      <c r="Y101" s="38">
        <f t="shared" si="10"/>
        <v>2.265912455</v>
      </c>
      <c r="Z101" s="38">
        <f t="shared" si="11"/>
        <v>-0.156434465</v>
      </c>
      <c r="AA101" s="38">
        <f t="shared" si="12"/>
        <v>0.9876883406</v>
      </c>
    </row>
    <row r="102" ht="15.75" customHeight="1">
      <c r="A102" s="45"/>
      <c r="B102" s="45"/>
      <c r="E102" s="19"/>
      <c r="M102" s="20"/>
      <c r="O102" s="21">
        <v>100.0</v>
      </c>
      <c r="P102" s="21">
        <f t="shared" si="1"/>
        <v>1.614613469</v>
      </c>
      <c r="Q102" s="21">
        <f t="shared" si="2"/>
        <v>3.259701469</v>
      </c>
      <c r="R102" s="21">
        <f t="shared" si="3"/>
        <v>2.294157339</v>
      </c>
      <c r="S102" s="21">
        <f t="shared" si="4"/>
        <v>4.874314938</v>
      </c>
      <c r="T102" s="33">
        <f t="shared" si="5"/>
        <v>3.822904329</v>
      </c>
      <c r="U102" s="36">
        <f t="shared" si="6"/>
        <v>2.259303934</v>
      </c>
      <c r="V102" s="37">
        <f t="shared" si="7"/>
        <v>4.874314938</v>
      </c>
      <c r="W102" s="37">
        <f t="shared" si="8"/>
        <v>0</v>
      </c>
      <c r="X102" s="38">
        <f t="shared" si="9"/>
        <v>1.666365364</v>
      </c>
      <c r="Y102" s="38">
        <f t="shared" si="10"/>
        <v>2.259303934</v>
      </c>
      <c r="Z102" s="38">
        <f t="shared" si="11"/>
        <v>-0.1736481777</v>
      </c>
      <c r="AA102" s="38">
        <f t="shared" si="12"/>
        <v>0.984807753</v>
      </c>
    </row>
    <row r="103" ht="15.75" customHeight="1">
      <c r="A103" s="45"/>
      <c r="B103" s="45"/>
      <c r="E103" s="19"/>
      <c r="M103" s="20"/>
      <c r="O103" s="21">
        <v>101.0</v>
      </c>
      <c r="P103" s="21">
        <f t="shared" si="1"/>
        <v>1.561947779</v>
      </c>
      <c r="Q103" s="21">
        <f t="shared" si="2"/>
        <v>3.369611947</v>
      </c>
      <c r="R103" s="21">
        <f t="shared" si="3"/>
        <v>2.294157339</v>
      </c>
      <c r="S103" s="21">
        <f t="shared" si="4"/>
        <v>4.931559726</v>
      </c>
      <c r="T103" s="33">
        <f t="shared" si="5"/>
        <v>3.732584236</v>
      </c>
      <c r="U103" s="36">
        <f t="shared" si="6"/>
        <v>2.252007207</v>
      </c>
      <c r="V103" s="37">
        <f t="shared" si="7"/>
        <v>4.931559726</v>
      </c>
      <c r="W103" s="37">
        <f t="shared" si="8"/>
        <v>0</v>
      </c>
      <c r="X103" s="38">
        <f t="shared" si="9"/>
        <v>1.626995748</v>
      </c>
      <c r="Y103" s="38">
        <f t="shared" si="10"/>
        <v>2.252007207</v>
      </c>
      <c r="Z103" s="38">
        <f t="shared" si="11"/>
        <v>-0.1908089954</v>
      </c>
      <c r="AA103" s="38">
        <f t="shared" si="12"/>
        <v>0.9816271834</v>
      </c>
    </row>
    <row r="104" ht="15.75" customHeight="1">
      <c r="A104" s="45"/>
      <c r="B104" s="45"/>
      <c r="E104" s="19"/>
      <c r="M104" s="20"/>
      <c r="O104" s="21">
        <v>102.0</v>
      </c>
      <c r="P104" s="21">
        <f t="shared" si="1"/>
        <v>1.51176831</v>
      </c>
      <c r="Q104" s="21">
        <f t="shared" si="2"/>
        <v>3.481458013</v>
      </c>
      <c r="R104" s="21">
        <f t="shared" si="3"/>
        <v>2.294157339</v>
      </c>
      <c r="S104" s="21">
        <f t="shared" si="4"/>
        <v>4.993226323</v>
      </c>
      <c r="T104" s="33">
        <f t="shared" si="5"/>
        <v>3.64257005</v>
      </c>
      <c r="U104" s="36">
        <f t="shared" si="6"/>
        <v>2.244024497</v>
      </c>
      <c r="V104" s="37">
        <f t="shared" si="7"/>
        <v>4.993226323</v>
      </c>
      <c r="W104" s="37">
        <f t="shared" si="8"/>
        <v>0</v>
      </c>
      <c r="X104" s="38">
        <f t="shared" si="9"/>
        <v>1.587759474</v>
      </c>
      <c r="Y104" s="38">
        <f t="shared" si="10"/>
        <v>2.244024497</v>
      </c>
      <c r="Z104" s="38">
        <f t="shared" si="11"/>
        <v>-0.2079116908</v>
      </c>
      <c r="AA104" s="38">
        <f t="shared" si="12"/>
        <v>0.9781476007</v>
      </c>
    </row>
    <row r="105" ht="15.75" customHeight="1">
      <c r="A105" s="45"/>
      <c r="B105" s="45"/>
      <c r="E105" s="19"/>
      <c r="M105" s="20"/>
      <c r="O105" s="21">
        <v>103.0</v>
      </c>
      <c r="P105" s="21">
        <f t="shared" si="1"/>
        <v>1.463982046</v>
      </c>
      <c r="Q105" s="21">
        <f t="shared" si="2"/>
        <v>3.595097298</v>
      </c>
      <c r="R105" s="21">
        <f t="shared" si="3"/>
        <v>2.294157339</v>
      </c>
      <c r="S105" s="21">
        <f t="shared" si="4"/>
        <v>5.059079344</v>
      </c>
      <c r="T105" s="33">
        <f t="shared" si="5"/>
        <v>3.552889189</v>
      </c>
      <c r="U105" s="36">
        <f t="shared" si="6"/>
        <v>2.235358235</v>
      </c>
      <c r="V105" s="37">
        <f t="shared" si="7"/>
        <v>5.059079344</v>
      </c>
      <c r="W105" s="37">
        <f t="shared" si="8"/>
        <v>0</v>
      </c>
      <c r="X105" s="38">
        <f t="shared" si="9"/>
        <v>1.548668493</v>
      </c>
      <c r="Y105" s="38">
        <f t="shared" si="10"/>
        <v>2.235358235</v>
      </c>
      <c r="Z105" s="38">
        <f t="shared" si="11"/>
        <v>-0.2249510543</v>
      </c>
      <c r="AA105" s="38">
        <f t="shared" si="12"/>
        <v>0.9743700648</v>
      </c>
    </row>
    <row r="106" ht="15.75" customHeight="1">
      <c r="A106" s="45"/>
      <c r="B106" s="45"/>
      <c r="E106" s="19"/>
      <c r="M106" s="20"/>
      <c r="O106" s="21">
        <v>104.0</v>
      </c>
      <c r="P106" s="21">
        <f t="shared" si="1"/>
        <v>1.418493634</v>
      </c>
      <c r="Q106" s="21">
        <f t="shared" si="2"/>
        <v>3.710385277</v>
      </c>
      <c r="R106" s="21">
        <f t="shared" si="3"/>
        <v>2.294157339</v>
      </c>
      <c r="S106" s="21">
        <f t="shared" si="4"/>
        <v>5.128878912</v>
      </c>
      <c r="T106" s="33">
        <f t="shared" si="5"/>
        <v>3.463568972</v>
      </c>
      <c r="U106" s="36">
        <f t="shared" si="6"/>
        <v>2.226011062</v>
      </c>
      <c r="V106" s="37">
        <f t="shared" si="7"/>
        <v>5.128878912</v>
      </c>
      <c r="W106" s="37">
        <f t="shared" si="8"/>
        <v>0</v>
      </c>
      <c r="X106" s="38">
        <f t="shared" si="9"/>
        <v>1.509734713</v>
      </c>
      <c r="Y106" s="38">
        <f t="shared" si="10"/>
        <v>2.226011062</v>
      </c>
      <c r="Z106" s="38">
        <f t="shared" si="11"/>
        <v>-0.2419218956</v>
      </c>
      <c r="AA106" s="38">
        <f t="shared" si="12"/>
        <v>0.9702957263</v>
      </c>
    </row>
    <row r="107" ht="15.75" customHeight="1">
      <c r="A107" s="45"/>
      <c r="B107" s="45"/>
      <c r="E107" s="19"/>
      <c r="M107" s="20"/>
      <c r="O107" s="21">
        <v>105.0</v>
      </c>
      <c r="P107" s="21">
        <f t="shared" si="1"/>
        <v>1.375206506</v>
      </c>
      <c r="Q107" s="21">
        <f t="shared" si="2"/>
        <v>3.827176408</v>
      </c>
      <c r="R107" s="21">
        <f t="shared" si="3"/>
        <v>2.294157339</v>
      </c>
      <c r="S107" s="21">
        <f t="shared" si="4"/>
        <v>5.202382914</v>
      </c>
      <c r="T107" s="33">
        <f t="shared" si="5"/>
        <v>3.374636606</v>
      </c>
      <c r="U107" s="36">
        <f t="shared" si="6"/>
        <v>2.215985823</v>
      </c>
      <c r="V107" s="37">
        <f t="shared" si="7"/>
        <v>5.202382914</v>
      </c>
      <c r="W107" s="37">
        <f t="shared" si="8"/>
        <v>0</v>
      </c>
      <c r="X107" s="38">
        <f t="shared" si="9"/>
        <v>1.470969993</v>
      </c>
      <c r="Y107" s="38">
        <f t="shared" si="10"/>
        <v>2.215985823</v>
      </c>
      <c r="Z107" s="38">
        <f t="shared" si="11"/>
        <v>-0.2588190451</v>
      </c>
      <c r="AA107" s="38">
        <f t="shared" si="12"/>
        <v>0.9659258263</v>
      </c>
    </row>
    <row r="108" ht="15.75" customHeight="1">
      <c r="A108" s="45"/>
      <c r="B108" s="45"/>
      <c r="E108" s="19"/>
      <c r="M108" s="20"/>
      <c r="O108" s="21">
        <v>106.0</v>
      </c>
      <c r="P108" s="21">
        <f t="shared" si="1"/>
        <v>1.334023868</v>
      </c>
      <c r="Q108" s="21">
        <f t="shared" si="2"/>
        <v>3.945325135</v>
      </c>
      <c r="R108" s="21">
        <f t="shared" si="3"/>
        <v>2.294157339</v>
      </c>
      <c r="S108" s="21">
        <f t="shared" si="4"/>
        <v>5.279349003</v>
      </c>
      <c r="T108" s="33">
        <f t="shared" si="5"/>
        <v>3.286119181</v>
      </c>
      <c r="U108" s="36">
        <f t="shared" si="6"/>
        <v>2.205285575</v>
      </c>
      <c r="V108" s="37">
        <f t="shared" si="7"/>
        <v>5.279349003</v>
      </c>
      <c r="W108" s="37">
        <f t="shared" si="8"/>
        <v>0</v>
      </c>
      <c r="X108" s="38">
        <f t="shared" si="9"/>
        <v>1.432386142</v>
      </c>
      <c r="Y108" s="38">
        <f t="shared" si="10"/>
        <v>2.205285575</v>
      </c>
      <c r="Z108" s="38">
        <f t="shared" si="11"/>
        <v>-0.2756373558</v>
      </c>
      <c r="AA108" s="38">
        <f t="shared" si="12"/>
        <v>0.9612616959</v>
      </c>
    </row>
    <row r="109" ht="15.75" customHeight="1">
      <c r="A109" s="45"/>
      <c r="B109" s="45"/>
      <c r="E109" s="19"/>
      <c r="M109" s="20"/>
      <c r="O109" s="21">
        <v>107.0</v>
      </c>
      <c r="P109" s="21">
        <f t="shared" si="1"/>
        <v>1.294849565</v>
      </c>
      <c r="Q109" s="21">
        <f t="shared" si="2"/>
        <v>4.064686769</v>
      </c>
      <c r="R109" s="21">
        <f t="shared" si="3"/>
        <v>2.294157339</v>
      </c>
      <c r="S109" s="21">
        <f t="shared" si="4"/>
        <v>5.359536334</v>
      </c>
      <c r="T109" s="33">
        <f t="shared" si="5"/>
        <v>3.198043661</v>
      </c>
      <c r="U109" s="36">
        <f t="shared" si="6"/>
        <v>2.193913574</v>
      </c>
      <c r="V109" s="37">
        <f t="shared" si="7"/>
        <v>5.359536334</v>
      </c>
      <c r="W109" s="37">
        <f t="shared" si="8"/>
        <v>0</v>
      </c>
      <c r="X109" s="38">
        <f t="shared" si="9"/>
        <v>1.393994913</v>
      </c>
      <c r="Y109" s="38">
        <f t="shared" si="10"/>
        <v>2.193913574</v>
      </c>
      <c r="Z109" s="38">
        <f t="shared" si="11"/>
        <v>-0.2923717047</v>
      </c>
      <c r="AA109" s="38">
        <f t="shared" si="12"/>
        <v>0.956304756</v>
      </c>
    </row>
    <row r="110" ht="15.75" customHeight="1">
      <c r="A110" s="45"/>
      <c r="B110" s="45"/>
      <c r="E110" s="19"/>
      <c r="M110" s="20"/>
      <c r="O110" s="21">
        <v>108.0</v>
      </c>
      <c r="P110" s="21">
        <f t="shared" si="1"/>
        <v>1.257588817</v>
      </c>
      <c r="Q110" s="21">
        <f t="shared" si="2"/>
        <v>4.185118239</v>
      </c>
      <c r="R110" s="21">
        <f t="shared" si="3"/>
        <v>2.294157339</v>
      </c>
      <c r="S110" s="21">
        <f t="shared" si="4"/>
        <v>5.442707056</v>
      </c>
      <c r="T110" s="33">
        <f t="shared" si="5"/>
        <v>3.110436873</v>
      </c>
      <c r="U110" s="36">
        <f t="shared" si="6"/>
        <v>2.181873287</v>
      </c>
      <c r="V110" s="37">
        <f t="shared" si="7"/>
        <v>5.442707056</v>
      </c>
      <c r="W110" s="37">
        <f t="shared" si="8"/>
        <v>0</v>
      </c>
      <c r="X110" s="38">
        <f t="shared" si="9"/>
        <v>1.355808</v>
      </c>
      <c r="Y110" s="38">
        <f t="shared" si="10"/>
        <v>2.181873287</v>
      </c>
      <c r="Z110" s="38">
        <f t="shared" si="11"/>
        <v>-0.3090169944</v>
      </c>
      <c r="AA110" s="38">
        <f t="shared" si="12"/>
        <v>0.9510565163</v>
      </c>
    </row>
    <row r="111" ht="15.75" customHeight="1">
      <c r="A111" s="45"/>
      <c r="B111" s="45"/>
      <c r="E111" s="19"/>
      <c r="M111" s="20"/>
      <c r="O111" s="21">
        <v>109.0</v>
      </c>
      <c r="P111" s="21">
        <f t="shared" si="1"/>
        <v>1.222148825</v>
      </c>
      <c r="Q111" s="21">
        <f t="shared" si="2"/>
        <v>4.306478711</v>
      </c>
      <c r="R111" s="21">
        <f t="shared" si="3"/>
        <v>2.294157339</v>
      </c>
      <c r="S111" s="21">
        <f t="shared" si="4"/>
        <v>5.528627536</v>
      </c>
      <c r="T111" s="33">
        <f t="shared" si="5"/>
        <v>3.023325504</v>
      </c>
      <c r="U111" s="36">
        <f t="shared" si="6"/>
        <v>2.169168379</v>
      </c>
      <c r="V111" s="37">
        <f t="shared" si="7"/>
        <v>5.528627536</v>
      </c>
      <c r="W111" s="37">
        <f t="shared" si="8"/>
        <v>0</v>
      </c>
      <c r="X111" s="38">
        <f t="shared" si="9"/>
        <v>1.317837034</v>
      </c>
      <c r="Y111" s="38">
        <f t="shared" si="10"/>
        <v>2.169168379</v>
      </c>
      <c r="Z111" s="38">
        <f t="shared" si="11"/>
        <v>-0.3255681545</v>
      </c>
      <c r="AA111" s="38">
        <f t="shared" si="12"/>
        <v>0.9455185756</v>
      </c>
    </row>
    <row r="112" ht="15.75" customHeight="1">
      <c r="A112" s="45"/>
      <c r="B112" s="45"/>
      <c r="E112" s="19"/>
      <c r="M112" s="20"/>
      <c r="O112" s="21">
        <v>110.0</v>
      </c>
      <c r="P112" s="21">
        <f t="shared" si="1"/>
        <v>1.188439265</v>
      </c>
      <c r="Q112" s="21">
        <f t="shared" si="2"/>
        <v>4.428630097</v>
      </c>
      <c r="R112" s="21">
        <f t="shared" si="3"/>
        <v>2.294157339</v>
      </c>
      <c r="S112" s="21">
        <f t="shared" si="4"/>
        <v>5.617069362</v>
      </c>
      <c r="T112" s="33">
        <f t="shared" si="5"/>
        <v>2.936736089</v>
      </c>
      <c r="U112" s="36">
        <f t="shared" si="6"/>
        <v>2.155802722</v>
      </c>
      <c r="V112" s="37">
        <f t="shared" si="7"/>
        <v>5.617069362</v>
      </c>
      <c r="W112" s="37">
        <f t="shared" si="8"/>
        <v>0</v>
      </c>
      <c r="X112" s="38">
        <f t="shared" si="9"/>
        <v>1.280093583</v>
      </c>
      <c r="Y112" s="38">
        <f t="shared" si="10"/>
        <v>2.155802722</v>
      </c>
      <c r="Z112" s="38">
        <f t="shared" si="11"/>
        <v>-0.3420201433</v>
      </c>
      <c r="AA112" s="38">
        <f t="shared" si="12"/>
        <v>0.9396926208</v>
      </c>
    </row>
    <row r="113" ht="15.75" customHeight="1">
      <c r="A113" s="35"/>
      <c r="B113" s="35"/>
      <c r="E113" s="19"/>
      <c r="M113" s="20"/>
      <c r="O113" s="21">
        <v>111.0</v>
      </c>
      <c r="P113" s="21">
        <f t="shared" si="1"/>
        <v>1.156372672</v>
      </c>
      <c r="Q113" s="21">
        <f t="shared" si="2"/>
        <v>4.551437459</v>
      </c>
      <c r="R113" s="21">
        <f t="shared" si="3"/>
        <v>2.294157339</v>
      </c>
      <c r="S113" s="21">
        <f t="shared" si="4"/>
        <v>5.707810131</v>
      </c>
      <c r="T113" s="33">
        <f t="shared" si="5"/>
        <v>2.850695003</v>
      </c>
      <c r="U113" s="36">
        <f t="shared" si="6"/>
        <v>2.141780387</v>
      </c>
      <c r="V113" s="37">
        <f t="shared" si="7"/>
        <v>5.707810131</v>
      </c>
      <c r="W113" s="37">
        <f t="shared" si="8"/>
        <v>0</v>
      </c>
      <c r="X113" s="38">
        <f t="shared" si="9"/>
        <v>1.242589144</v>
      </c>
      <c r="Y113" s="38">
        <f t="shared" si="10"/>
        <v>2.141780387</v>
      </c>
      <c r="Z113" s="38">
        <f t="shared" si="11"/>
        <v>-0.3583679495</v>
      </c>
      <c r="AA113" s="38">
        <f t="shared" si="12"/>
        <v>0.9335804265</v>
      </c>
    </row>
    <row r="114" ht="15.75" customHeight="1">
      <c r="A114" s="35"/>
      <c r="B114" s="35"/>
      <c r="E114" s="19"/>
      <c r="M114" s="20"/>
      <c r="O114" s="21">
        <v>112.0</v>
      </c>
      <c r="P114" s="21">
        <f t="shared" si="1"/>
        <v>1.125864733</v>
      </c>
      <c r="Q114" s="21">
        <f t="shared" si="2"/>
        <v>4.674769304</v>
      </c>
      <c r="R114" s="21">
        <f t="shared" si="3"/>
        <v>2.294157339</v>
      </c>
      <c r="S114" s="21">
        <f t="shared" si="4"/>
        <v>5.800634037</v>
      </c>
      <c r="T114" s="33">
        <f t="shared" si="5"/>
        <v>2.765228457</v>
      </c>
      <c r="U114" s="36">
        <f t="shared" si="6"/>
        <v>2.127105645</v>
      </c>
      <c r="V114" s="37">
        <f t="shared" si="7"/>
        <v>5.800634037</v>
      </c>
      <c r="W114" s="37">
        <f t="shared" si="8"/>
        <v>0</v>
      </c>
      <c r="X114" s="38">
        <f t="shared" si="9"/>
        <v>1.20533514</v>
      </c>
      <c r="Y114" s="38">
        <f t="shared" si="10"/>
        <v>2.127105645</v>
      </c>
      <c r="Z114" s="38">
        <f t="shared" si="11"/>
        <v>-0.3746065934</v>
      </c>
      <c r="AA114" s="38">
        <f t="shared" si="12"/>
        <v>0.9271838546</v>
      </c>
    </row>
    <row r="115" ht="15.75" customHeight="1">
      <c r="A115" s="35"/>
      <c r="B115" s="35"/>
      <c r="E115" s="19"/>
      <c r="M115" s="20"/>
      <c r="O115" s="21">
        <v>113.0</v>
      </c>
      <c r="P115" s="21">
        <f t="shared" si="1"/>
        <v>1.096834489</v>
      </c>
      <c r="Q115" s="21">
        <f t="shared" si="2"/>
        <v>4.798497813</v>
      </c>
      <c r="R115" s="21">
        <f t="shared" si="3"/>
        <v>2.294157339</v>
      </c>
      <c r="S115" s="21">
        <f t="shared" si="4"/>
        <v>5.895332302</v>
      </c>
      <c r="T115" s="33">
        <f t="shared" si="5"/>
        <v>2.680362483</v>
      </c>
      <c r="U115" s="36">
        <f t="shared" si="6"/>
        <v>2.111782965</v>
      </c>
      <c r="V115" s="37">
        <f t="shared" si="7"/>
        <v>5.895332302</v>
      </c>
      <c r="W115" s="37">
        <f t="shared" si="8"/>
        <v>0</v>
      </c>
      <c r="X115" s="38">
        <f t="shared" si="9"/>
        <v>1.168342919</v>
      </c>
      <c r="Y115" s="38">
        <f t="shared" si="10"/>
        <v>2.111782965</v>
      </c>
      <c r="Z115" s="38">
        <f t="shared" si="11"/>
        <v>-0.3907311285</v>
      </c>
      <c r="AA115" s="38">
        <f t="shared" si="12"/>
        <v>0.9205048535</v>
      </c>
    </row>
    <row r="116" ht="15.75" customHeight="1">
      <c r="A116" s="46"/>
      <c r="E116" s="19"/>
      <c r="M116" s="20"/>
      <c r="O116" s="21">
        <v>114.0</v>
      </c>
      <c r="P116" s="21">
        <f t="shared" si="1"/>
        <v>1.069204466</v>
      </c>
      <c r="Q116" s="21">
        <f t="shared" si="2"/>
        <v>4.922498981</v>
      </c>
      <c r="R116" s="21">
        <f t="shared" si="3"/>
        <v>2.294157339</v>
      </c>
      <c r="S116" s="21">
        <f t="shared" si="4"/>
        <v>5.991703447</v>
      </c>
      <c r="T116" s="33">
        <f t="shared" si="5"/>
        <v>2.596122932</v>
      </c>
      <c r="U116" s="36">
        <f t="shared" si="6"/>
        <v>2.095817016</v>
      </c>
      <c r="V116" s="37">
        <f t="shared" si="7"/>
        <v>5.991703447</v>
      </c>
      <c r="W116" s="37">
        <f t="shared" si="8"/>
        <v>0</v>
      </c>
      <c r="X116" s="38">
        <f t="shared" si="9"/>
        <v>1.13162375</v>
      </c>
      <c r="Y116" s="38">
        <f t="shared" si="10"/>
        <v>2.095817016</v>
      </c>
      <c r="Z116" s="38">
        <f t="shared" si="11"/>
        <v>-0.4067366431</v>
      </c>
      <c r="AA116" s="38">
        <f t="shared" si="12"/>
        <v>0.9135454576</v>
      </c>
    </row>
    <row r="117" ht="15.75" customHeight="1">
      <c r="A117" s="46"/>
      <c r="B117" s="46"/>
      <c r="E117" s="19"/>
      <c r="M117" s="20"/>
      <c r="O117" s="21">
        <v>115.0</v>
      </c>
      <c r="P117" s="21">
        <f t="shared" si="1"/>
        <v>1.042900751</v>
      </c>
      <c r="Q117" s="21">
        <f t="shared" si="2"/>
        <v>5.046652706</v>
      </c>
      <c r="R117" s="21">
        <f t="shared" si="3"/>
        <v>2.294157339</v>
      </c>
      <c r="S117" s="21">
        <f t="shared" si="4"/>
        <v>6.089553457</v>
      </c>
      <c r="T117" s="33">
        <f t="shared" si="5"/>
        <v>2.512535465</v>
      </c>
      <c r="U117" s="36">
        <f t="shared" si="6"/>
        <v>2.079212661</v>
      </c>
      <c r="V117" s="37">
        <f t="shared" si="7"/>
        <v>6.089553457</v>
      </c>
      <c r="W117" s="37">
        <f t="shared" si="8"/>
        <v>0</v>
      </c>
      <c r="X117" s="38">
        <f t="shared" si="9"/>
        <v>1.095188818</v>
      </c>
      <c r="Y117" s="38">
        <f t="shared" si="10"/>
        <v>2.079212661</v>
      </c>
      <c r="Z117" s="38">
        <f t="shared" si="11"/>
        <v>-0.4226182617</v>
      </c>
      <c r="AA117" s="38">
        <f t="shared" si="12"/>
        <v>0.906307787</v>
      </c>
    </row>
    <row r="118" ht="15.75" customHeight="1">
      <c r="A118" s="46"/>
      <c r="B118" s="46"/>
      <c r="E118" s="19"/>
      <c r="M118" s="20"/>
      <c r="O118" s="21">
        <v>116.0</v>
      </c>
      <c r="P118" s="21">
        <f t="shared" si="1"/>
        <v>1.017853004</v>
      </c>
      <c r="Q118" s="21">
        <f t="shared" si="2"/>
        <v>5.170842817</v>
      </c>
      <c r="R118" s="21">
        <f t="shared" si="3"/>
        <v>2.294157339</v>
      </c>
      <c r="S118" s="21">
        <f t="shared" si="4"/>
        <v>6.188695822</v>
      </c>
      <c r="T118" s="33">
        <f t="shared" si="5"/>
        <v>2.429625544</v>
      </c>
      <c r="U118" s="36">
        <f t="shared" si="6"/>
        <v>2.061974958</v>
      </c>
      <c r="V118" s="37">
        <f t="shared" si="7"/>
        <v>6.188695822</v>
      </c>
      <c r="W118" s="37">
        <f t="shared" si="8"/>
        <v>0</v>
      </c>
      <c r="X118" s="38">
        <f t="shared" si="9"/>
        <v>1.059049222</v>
      </c>
      <c r="Y118" s="38">
        <f t="shared" si="10"/>
        <v>2.061974958</v>
      </c>
      <c r="Z118" s="38">
        <f t="shared" si="11"/>
        <v>-0.4383711468</v>
      </c>
      <c r="AA118" s="38">
        <f t="shared" si="12"/>
        <v>0.8987940463</v>
      </c>
    </row>
    <row r="119" ht="15.75" customHeight="1">
      <c r="A119" s="46"/>
      <c r="B119" s="46"/>
      <c r="E119" s="19"/>
      <c r="M119" s="20"/>
      <c r="O119" s="21">
        <v>117.0</v>
      </c>
      <c r="P119" s="21">
        <f t="shared" si="1"/>
        <v>0.9939944413</v>
      </c>
      <c r="Q119" s="21">
        <f t="shared" si="2"/>
        <v>5.294957072</v>
      </c>
      <c r="R119" s="21">
        <f t="shared" si="3"/>
        <v>2.294157339</v>
      </c>
      <c r="S119" s="21">
        <f t="shared" si="4"/>
        <v>6.288951513</v>
      </c>
      <c r="T119" s="33">
        <f t="shared" si="5"/>
        <v>2.347418423</v>
      </c>
      <c r="U119" s="36">
        <f t="shared" si="6"/>
        <v>2.044109157</v>
      </c>
      <c r="V119" s="37">
        <f t="shared" si="7"/>
        <v>6.288951513</v>
      </c>
      <c r="W119" s="37">
        <f t="shared" si="8"/>
        <v>0</v>
      </c>
      <c r="X119" s="38">
        <f t="shared" si="9"/>
        <v>1.023215968</v>
      </c>
      <c r="Y119" s="38">
        <f t="shared" si="10"/>
        <v>2.044109157</v>
      </c>
      <c r="Z119" s="38">
        <f t="shared" si="11"/>
        <v>-0.4539904997</v>
      </c>
      <c r="AA119" s="38">
        <f t="shared" si="12"/>
        <v>0.8910065242</v>
      </c>
    </row>
    <row r="120" ht="15.75" customHeight="1">
      <c r="A120" s="47"/>
      <c r="B120" s="47"/>
      <c r="E120" s="19"/>
      <c r="M120" s="20"/>
      <c r="O120" s="21">
        <v>118.0</v>
      </c>
      <c r="P120" s="21">
        <f t="shared" si="1"/>
        <v>0.9712617727</v>
      </c>
      <c r="Q120" s="21">
        <f t="shared" si="2"/>
        <v>5.418887106</v>
      </c>
      <c r="R120" s="21">
        <f t="shared" si="3"/>
        <v>2.294157339</v>
      </c>
      <c r="S120" s="21">
        <f t="shared" si="4"/>
        <v>6.390148879</v>
      </c>
      <c r="T120" s="33">
        <f t="shared" si="5"/>
        <v>2.265939144</v>
      </c>
      <c r="U120" s="36">
        <f t="shared" si="6"/>
        <v>2.0256207</v>
      </c>
      <c r="V120" s="37">
        <f t="shared" si="7"/>
        <v>6.390148879</v>
      </c>
      <c r="W120" s="37">
        <f t="shared" si="8"/>
        <v>0</v>
      </c>
      <c r="X120" s="38">
        <f t="shared" si="9"/>
        <v>0.987699974</v>
      </c>
      <c r="Y120" s="38">
        <f t="shared" si="10"/>
        <v>2.0256207</v>
      </c>
      <c r="Z120" s="38">
        <f t="shared" si="11"/>
        <v>-0.4694715628</v>
      </c>
      <c r="AA120" s="38">
        <f t="shared" si="12"/>
        <v>0.8829475929</v>
      </c>
    </row>
    <row r="121" ht="15.75" customHeight="1">
      <c r="A121" s="47"/>
      <c r="B121" s="47"/>
      <c r="E121" s="19"/>
      <c r="M121" s="20"/>
      <c r="O121" s="21">
        <v>119.0</v>
      </c>
      <c r="P121" s="21">
        <f t="shared" si="1"/>
        <v>0.9495951212</v>
      </c>
      <c r="Q121" s="21">
        <f t="shared" si="2"/>
        <v>5.542528367</v>
      </c>
      <c r="R121" s="21">
        <f t="shared" si="3"/>
        <v>2.294157339</v>
      </c>
      <c r="S121" s="21">
        <f t="shared" si="4"/>
        <v>6.492123488</v>
      </c>
      <c r="T121" s="33">
        <f t="shared" si="5"/>
        <v>2.185212526</v>
      </c>
      <c r="U121" s="36">
        <f t="shared" si="6"/>
        <v>2.00651522</v>
      </c>
      <c r="V121" s="37">
        <f t="shared" si="7"/>
        <v>6.492123488</v>
      </c>
      <c r="W121" s="37">
        <f t="shared" si="8"/>
        <v>0</v>
      </c>
      <c r="X121" s="38">
        <f t="shared" si="9"/>
        <v>0.9525120569</v>
      </c>
      <c r="Y121" s="38">
        <f t="shared" si="10"/>
        <v>2.00651522</v>
      </c>
      <c r="Z121" s="38">
        <f t="shared" si="11"/>
        <v>-0.4848096202</v>
      </c>
      <c r="AA121" s="38">
        <f t="shared" si="12"/>
        <v>0.8746197071</v>
      </c>
    </row>
    <row r="122" ht="15.75" customHeight="1">
      <c r="A122" s="47"/>
      <c r="B122" s="47"/>
      <c r="E122" s="19"/>
      <c r="M122" s="20"/>
      <c r="O122" s="21">
        <v>120.0</v>
      </c>
      <c r="P122" s="21">
        <f t="shared" si="1"/>
        <v>0.9289379174</v>
      </c>
      <c r="Q122" s="21">
        <f t="shared" si="2"/>
        <v>5.665780024</v>
      </c>
      <c r="R122" s="21">
        <f t="shared" si="3"/>
        <v>2.294157339</v>
      </c>
      <c r="S122" s="21">
        <f t="shared" si="4"/>
        <v>6.594717942</v>
      </c>
      <c r="T122" s="33">
        <f t="shared" si="5"/>
        <v>2.105263159</v>
      </c>
      <c r="U122" s="36">
        <f t="shared" si="6"/>
        <v>1.986798536</v>
      </c>
      <c r="V122" s="37">
        <f t="shared" si="7"/>
        <v>6.594717942</v>
      </c>
      <c r="W122" s="37">
        <f t="shared" si="8"/>
        <v>0</v>
      </c>
      <c r="X122" s="38">
        <f t="shared" si="9"/>
        <v>0.9176629357</v>
      </c>
      <c r="Y122" s="38">
        <f t="shared" si="10"/>
        <v>1.986798536</v>
      </c>
      <c r="Z122" s="38">
        <f t="shared" si="11"/>
        <v>-0.5</v>
      </c>
      <c r="AA122" s="38">
        <f t="shared" si="12"/>
        <v>0.8660254038</v>
      </c>
    </row>
    <row r="123" ht="15.75" customHeight="1">
      <c r="A123" s="47"/>
      <c r="B123" s="47"/>
      <c r="E123" s="19"/>
      <c r="M123" s="20"/>
      <c r="O123" s="21">
        <v>121.0</v>
      </c>
      <c r="P123" s="21">
        <f t="shared" si="1"/>
        <v>0.9092367811</v>
      </c>
      <c r="Q123" s="21">
        <f t="shared" si="2"/>
        <v>5.788544861</v>
      </c>
      <c r="R123" s="21">
        <f t="shared" si="3"/>
        <v>2.294157339</v>
      </c>
      <c r="S123" s="21">
        <f t="shared" si="4"/>
        <v>6.697781642</v>
      </c>
      <c r="T123" s="33">
        <f t="shared" si="5"/>
        <v>2.026115396</v>
      </c>
      <c r="U123" s="36">
        <f t="shared" si="6"/>
        <v>1.966476654</v>
      </c>
      <c r="V123" s="37">
        <f t="shared" si="7"/>
        <v>6.697781642</v>
      </c>
      <c r="W123" s="37">
        <f t="shared" si="8"/>
        <v>0</v>
      </c>
      <c r="X123" s="38">
        <f t="shared" si="9"/>
        <v>0.8831632258</v>
      </c>
      <c r="Y123" s="38">
        <f t="shared" si="10"/>
        <v>1.966476654</v>
      </c>
      <c r="Z123" s="38">
        <f t="shared" si="11"/>
        <v>-0.5150380749</v>
      </c>
      <c r="AA123" s="38">
        <f t="shared" si="12"/>
        <v>0.8571673007</v>
      </c>
    </row>
    <row r="124" ht="15.75" customHeight="1">
      <c r="A124" s="47"/>
      <c r="B124" s="47"/>
      <c r="E124" s="19"/>
      <c r="M124" s="20"/>
      <c r="O124" s="21">
        <v>122.0</v>
      </c>
      <c r="P124" s="21">
        <f t="shared" si="1"/>
        <v>0.8904413913</v>
      </c>
      <c r="Q124" s="21">
        <f t="shared" si="2"/>
        <v>5.910729159</v>
      </c>
      <c r="R124" s="21">
        <f t="shared" si="3"/>
        <v>2.294157339</v>
      </c>
      <c r="S124" s="21">
        <f t="shared" si="4"/>
        <v>6.801170551</v>
      </c>
      <c r="T124" s="33">
        <f t="shared" si="5"/>
        <v>1.947793347</v>
      </c>
      <c r="U124" s="36">
        <f t="shared" si="6"/>
        <v>1.945555764</v>
      </c>
      <c r="V124" s="37">
        <f t="shared" si="7"/>
        <v>6.801170551</v>
      </c>
      <c r="W124" s="37">
        <f t="shared" si="8"/>
        <v>0</v>
      </c>
      <c r="X124" s="38">
        <f t="shared" si="9"/>
        <v>0.8490234361</v>
      </c>
      <c r="Y124" s="38">
        <f t="shared" si="10"/>
        <v>1.945555764</v>
      </c>
      <c r="Z124" s="38">
        <f t="shared" si="11"/>
        <v>-0.5299192642</v>
      </c>
      <c r="AA124" s="38">
        <f t="shared" si="12"/>
        <v>0.8480480962</v>
      </c>
    </row>
    <row r="125" ht="15.75" customHeight="1">
      <c r="A125" s="47"/>
      <c r="B125" s="47"/>
      <c r="E125" s="19"/>
      <c r="M125" s="20"/>
      <c r="O125" s="21">
        <v>123.0</v>
      </c>
      <c r="P125" s="21">
        <f t="shared" si="1"/>
        <v>0.872504351</v>
      </c>
      <c r="Q125" s="21">
        <f t="shared" si="2"/>
        <v>6.032242579</v>
      </c>
      <c r="R125" s="21">
        <f t="shared" si="3"/>
        <v>2.294157339</v>
      </c>
      <c r="S125" s="21">
        <f t="shared" si="4"/>
        <v>6.90474693</v>
      </c>
      <c r="T125" s="33">
        <f t="shared" si="5"/>
        <v>1.870320869</v>
      </c>
      <c r="U125" s="36">
        <f t="shared" si="6"/>
        <v>1.924042239</v>
      </c>
      <c r="V125" s="37">
        <f t="shared" si="7"/>
        <v>6.90474693</v>
      </c>
      <c r="W125" s="37">
        <f t="shared" si="8"/>
        <v>0</v>
      </c>
      <c r="X125" s="38">
        <f t="shared" si="9"/>
        <v>0.8152539659</v>
      </c>
      <c r="Y125" s="38">
        <f t="shared" si="10"/>
        <v>1.924042239</v>
      </c>
      <c r="Z125" s="38">
        <f t="shared" si="11"/>
        <v>-0.544639035</v>
      </c>
      <c r="AA125" s="38">
        <f t="shared" si="12"/>
        <v>0.8386705679</v>
      </c>
    </row>
    <row r="126" ht="15.75" customHeight="1">
      <c r="A126" s="47"/>
      <c r="B126" s="47"/>
      <c r="E126" s="19"/>
      <c r="M126" s="20"/>
      <c r="O126" s="21">
        <v>124.0</v>
      </c>
      <c r="P126" s="21">
        <f t="shared" si="1"/>
        <v>0.855381047</v>
      </c>
      <c r="Q126" s="21">
        <f t="shared" si="2"/>
        <v>6.152998029</v>
      </c>
      <c r="R126" s="21">
        <f t="shared" si="3"/>
        <v>2.294157339</v>
      </c>
      <c r="S126" s="21">
        <f t="shared" si="4"/>
        <v>7.008379076</v>
      </c>
      <c r="T126" s="33">
        <f t="shared" si="5"/>
        <v>1.793721561</v>
      </c>
      <c r="U126" s="36">
        <f t="shared" si="6"/>
        <v>1.901942631</v>
      </c>
      <c r="V126" s="37">
        <f t="shared" si="7"/>
        <v>7.008379076</v>
      </c>
      <c r="W126" s="37">
        <f t="shared" si="8"/>
        <v>0</v>
      </c>
      <c r="X126" s="38">
        <f t="shared" si="9"/>
        <v>0.7818651018</v>
      </c>
      <c r="Y126" s="38">
        <f t="shared" si="10"/>
        <v>1.901942631</v>
      </c>
      <c r="Z126" s="38">
        <f t="shared" si="11"/>
        <v>-0.5591929035</v>
      </c>
      <c r="AA126" s="38">
        <f t="shared" si="12"/>
        <v>0.8290375726</v>
      </c>
    </row>
    <row r="127" ht="15.75" customHeight="1">
      <c r="A127" s="47"/>
      <c r="B127" s="47"/>
      <c r="E127" s="19"/>
      <c r="M127" s="20"/>
      <c r="O127" s="21">
        <v>125.0</v>
      </c>
      <c r="P127" s="21">
        <f t="shared" si="1"/>
        <v>0.83902951</v>
      </c>
      <c r="Q127" s="21">
        <f t="shared" si="2"/>
        <v>6.272911541</v>
      </c>
      <c r="R127" s="21">
        <f t="shared" si="3"/>
        <v>2.294157339</v>
      </c>
      <c r="S127" s="21">
        <f t="shared" si="4"/>
        <v>7.111941051</v>
      </c>
      <c r="T127" s="33">
        <f t="shared" si="5"/>
        <v>1.718018757</v>
      </c>
      <c r="U127" s="36">
        <f t="shared" si="6"/>
        <v>1.879263674</v>
      </c>
      <c r="V127" s="37">
        <f t="shared" si="7"/>
        <v>7.111941051</v>
      </c>
      <c r="W127" s="37">
        <f t="shared" si="8"/>
        <v>0</v>
      </c>
      <c r="X127" s="38">
        <f t="shared" si="9"/>
        <v>0.7488670143</v>
      </c>
      <c r="Y127" s="38">
        <f t="shared" si="10"/>
        <v>1.879263674</v>
      </c>
      <c r="Z127" s="38">
        <f t="shared" si="11"/>
        <v>-0.5735764364</v>
      </c>
      <c r="AA127" s="38">
        <f t="shared" si="12"/>
        <v>0.8191520443</v>
      </c>
    </row>
    <row r="128" ht="15.75" customHeight="1">
      <c r="A128" s="47"/>
      <c r="B128" s="47"/>
      <c r="E128" s="19"/>
      <c r="M128" s="20"/>
      <c r="O128" s="21">
        <v>126.0</v>
      </c>
      <c r="P128" s="21">
        <f t="shared" si="1"/>
        <v>0.8234102746</v>
      </c>
      <c r="Q128" s="21">
        <f t="shared" si="2"/>
        <v>6.39190214</v>
      </c>
      <c r="R128" s="21">
        <f t="shared" si="3"/>
        <v>2.294157339</v>
      </c>
      <c r="S128" s="21">
        <f t="shared" si="4"/>
        <v>7.215312415</v>
      </c>
      <c r="T128" s="33">
        <f t="shared" si="5"/>
        <v>1.643235515</v>
      </c>
      <c r="U128" s="36">
        <f t="shared" si="6"/>
        <v>1.856012275</v>
      </c>
      <c r="V128" s="37">
        <f t="shared" si="7"/>
        <v>7.215312415</v>
      </c>
      <c r="W128" s="37">
        <f t="shared" si="8"/>
        <v>0</v>
      </c>
      <c r="X128" s="38">
        <f t="shared" si="9"/>
        <v>0.7162697549</v>
      </c>
      <c r="Y128" s="38">
        <f t="shared" si="10"/>
        <v>1.856012275</v>
      </c>
      <c r="Z128" s="38">
        <f t="shared" si="11"/>
        <v>-0.5877852523</v>
      </c>
      <c r="AA128" s="38">
        <f t="shared" si="12"/>
        <v>0.8090169944</v>
      </c>
    </row>
    <row r="129" ht="15.75" customHeight="1">
      <c r="A129" s="47"/>
      <c r="B129" s="47"/>
      <c r="E129" s="19"/>
      <c r="M129" s="20"/>
      <c r="O129" s="21">
        <v>127.0</v>
      </c>
      <c r="P129" s="21">
        <f t="shared" si="1"/>
        <v>0.8084862418</v>
      </c>
      <c r="Q129" s="21">
        <f t="shared" si="2"/>
        <v>6.509891726</v>
      </c>
      <c r="R129" s="21">
        <f t="shared" si="3"/>
        <v>2.294157339</v>
      </c>
      <c r="S129" s="21">
        <f t="shared" si="4"/>
        <v>7.318377968</v>
      </c>
      <c r="T129" s="33">
        <f t="shared" si="5"/>
        <v>1.569394616</v>
      </c>
      <c r="U129" s="36">
        <f t="shared" si="6"/>
        <v>1.832195517</v>
      </c>
      <c r="V129" s="37">
        <f t="shared" si="7"/>
        <v>7.318377968</v>
      </c>
      <c r="W129" s="37">
        <f t="shared" si="8"/>
        <v>0</v>
      </c>
      <c r="X129" s="38">
        <f t="shared" si="9"/>
        <v>0.6840832531</v>
      </c>
      <c r="Y129" s="38">
        <f t="shared" si="10"/>
        <v>1.832195517</v>
      </c>
      <c r="Z129" s="38">
        <f t="shared" si="11"/>
        <v>-0.6018150232</v>
      </c>
      <c r="AA129" s="38">
        <f t="shared" si="12"/>
        <v>0.79863551</v>
      </c>
    </row>
    <row r="130" ht="15.75" customHeight="1">
      <c r="A130" s="47"/>
      <c r="B130" s="47"/>
      <c r="E130" s="19"/>
      <c r="M130" s="20"/>
      <c r="O130" s="21">
        <v>128.0</v>
      </c>
      <c r="P130" s="21">
        <f t="shared" si="1"/>
        <v>0.7942225461</v>
      </c>
      <c r="Q130" s="21">
        <f t="shared" si="2"/>
        <v>6.626804946</v>
      </c>
      <c r="R130" s="21">
        <f t="shared" si="3"/>
        <v>2.294157339</v>
      </c>
      <c r="S130" s="21">
        <f t="shared" si="4"/>
        <v>7.421027492</v>
      </c>
      <c r="T130" s="33">
        <f t="shared" si="5"/>
        <v>1.496518552</v>
      </c>
      <c r="U130" s="36">
        <f t="shared" si="6"/>
        <v>1.807820654</v>
      </c>
      <c r="V130" s="37">
        <f t="shared" si="7"/>
        <v>7.421027492</v>
      </c>
      <c r="W130" s="37">
        <f t="shared" si="8"/>
        <v>0</v>
      </c>
      <c r="X130" s="38">
        <f t="shared" si="9"/>
        <v>0.6523173132</v>
      </c>
      <c r="Y130" s="38">
        <f t="shared" si="10"/>
        <v>1.807820654</v>
      </c>
      <c r="Z130" s="38">
        <f t="shared" si="11"/>
        <v>-0.6156614753</v>
      </c>
      <c r="AA130" s="38">
        <f t="shared" si="12"/>
        <v>0.7880107536</v>
      </c>
    </row>
    <row r="131" ht="15.75" customHeight="1">
      <c r="A131" s="47"/>
      <c r="B131" s="47"/>
      <c r="E131" s="19"/>
      <c r="M131" s="20"/>
      <c r="O131" s="21">
        <v>129.0</v>
      </c>
      <c r="P131" s="21">
        <f t="shared" si="1"/>
        <v>0.7805864255</v>
      </c>
      <c r="Q131" s="21">
        <f t="shared" si="2"/>
        <v>6.74256908</v>
      </c>
      <c r="R131" s="21">
        <f t="shared" si="3"/>
        <v>2.294157339</v>
      </c>
      <c r="S131" s="21">
        <f t="shared" si="4"/>
        <v>7.523155505</v>
      </c>
      <c r="T131" s="33">
        <f t="shared" si="5"/>
        <v>1.424629521</v>
      </c>
      <c r="U131" s="36">
        <f t="shared" si="6"/>
        <v>1.782895111</v>
      </c>
      <c r="V131" s="37">
        <f t="shared" si="7"/>
        <v>7.523155505</v>
      </c>
      <c r="W131" s="37">
        <f t="shared" si="8"/>
        <v>0</v>
      </c>
      <c r="X131" s="38">
        <f t="shared" si="9"/>
        <v>0.6209816115</v>
      </c>
      <c r="Y131" s="38">
        <f t="shared" si="10"/>
        <v>1.782895111</v>
      </c>
      <c r="Z131" s="38">
        <f t="shared" si="11"/>
        <v>-0.629320391</v>
      </c>
      <c r="AA131" s="38">
        <f t="shared" si="12"/>
        <v>0.7771459615</v>
      </c>
    </row>
    <row r="132" ht="15.75" customHeight="1">
      <c r="A132" s="47"/>
      <c r="B132" s="47"/>
      <c r="E132" s="19"/>
      <c r="M132" s="20"/>
      <c r="O132" s="21">
        <v>130.0</v>
      </c>
      <c r="P132" s="21">
        <f t="shared" si="1"/>
        <v>0.767547098</v>
      </c>
      <c r="Q132" s="21">
        <f t="shared" si="2"/>
        <v>6.857113929</v>
      </c>
      <c r="R132" s="21">
        <f t="shared" si="3"/>
        <v>2.294157339</v>
      </c>
      <c r="S132" s="21">
        <f t="shared" si="4"/>
        <v>7.624661027</v>
      </c>
      <c r="T132" s="33">
        <f t="shared" si="5"/>
        <v>1.353749423</v>
      </c>
      <c r="U132" s="36">
        <f t="shared" si="6"/>
        <v>1.757426481</v>
      </c>
      <c r="V132" s="37">
        <f t="shared" si="7"/>
        <v>7.624661027</v>
      </c>
      <c r="W132" s="37">
        <f t="shared" si="8"/>
        <v>0</v>
      </c>
      <c r="X132" s="38">
        <f t="shared" si="9"/>
        <v>0.590085693</v>
      </c>
      <c r="Y132" s="38">
        <f t="shared" si="10"/>
        <v>1.757426481</v>
      </c>
      <c r="Z132" s="38">
        <f t="shared" si="11"/>
        <v>-0.6427876097</v>
      </c>
      <c r="AA132" s="38">
        <f t="shared" si="12"/>
        <v>0.7660444431</v>
      </c>
    </row>
    <row r="133" ht="15.75" customHeight="1">
      <c r="A133" s="47"/>
      <c r="B133" s="47"/>
      <c r="E133" s="19"/>
      <c r="M133" s="20"/>
      <c r="O133" s="21">
        <v>131.0</v>
      </c>
      <c r="P133" s="21">
        <f t="shared" si="1"/>
        <v>0.7550756425</v>
      </c>
      <c r="Q133" s="21">
        <f t="shared" si="2"/>
        <v>6.970371709</v>
      </c>
      <c r="R133" s="21">
        <f t="shared" si="3"/>
        <v>2.294157339</v>
      </c>
      <c r="S133" s="21">
        <f t="shared" si="4"/>
        <v>7.725447351</v>
      </c>
      <c r="T133" s="33">
        <f t="shared" si="5"/>
        <v>1.283899848</v>
      </c>
      <c r="U133" s="36">
        <f t="shared" si="6"/>
        <v>1.731422522</v>
      </c>
      <c r="V133" s="37">
        <f t="shared" si="7"/>
        <v>7.725447351</v>
      </c>
      <c r="W133" s="37">
        <f t="shared" si="8"/>
        <v>0</v>
      </c>
      <c r="X133" s="38">
        <f t="shared" si="9"/>
        <v>0.559638969</v>
      </c>
      <c r="Y133" s="38">
        <f t="shared" si="10"/>
        <v>1.731422522</v>
      </c>
      <c r="Z133" s="38">
        <f t="shared" si="11"/>
        <v>-0.656059029</v>
      </c>
      <c r="AA133" s="38">
        <f t="shared" si="12"/>
        <v>0.7547095802</v>
      </c>
    </row>
    <row r="134" ht="15.75" customHeight="1">
      <c r="E134" s="19"/>
      <c r="M134" s="20"/>
      <c r="O134" s="21">
        <v>132.0</v>
      </c>
      <c r="P134" s="21">
        <f t="shared" si="1"/>
        <v>0.7431448861</v>
      </c>
      <c r="Q134" s="21">
        <f t="shared" si="2"/>
        <v>7.082276949</v>
      </c>
      <c r="R134" s="21">
        <f t="shared" si="3"/>
        <v>2.294157339</v>
      </c>
      <c r="S134" s="21">
        <f t="shared" si="4"/>
        <v>7.825421835</v>
      </c>
      <c r="T134" s="33">
        <f t="shared" si="5"/>
        <v>1.215102072</v>
      </c>
      <c r="U134" s="36">
        <f t="shared" si="6"/>
        <v>1.704891155</v>
      </c>
      <c r="V134" s="37">
        <f t="shared" si="7"/>
        <v>7.825421835</v>
      </c>
      <c r="W134" s="37">
        <f t="shared" si="8"/>
        <v>0</v>
      </c>
      <c r="X134" s="38">
        <f t="shared" si="9"/>
        <v>0.5296507139</v>
      </c>
      <c r="Y134" s="38">
        <f t="shared" si="10"/>
        <v>1.704891155</v>
      </c>
      <c r="Z134" s="38">
        <f t="shared" si="11"/>
        <v>-0.6691306064</v>
      </c>
      <c r="AA134" s="38">
        <f t="shared" si="12"/>
        <v>0.7431448255</v>
      </c>
    </row>
    <row r="135" ht="15.75" customHeight="1">
      <c r="E135" s="19"/>
      <c r="M135" s="20"/>
      <c r="O135" s="21">
        <v>133.0</v>
      </c>
      <c r="P135" s="21">
        <f t="shared" si="1"/>
        <v>0.7317292969</v>
      </c>
      <c r="Q135" s="21">
        <f t="shared" si="2"/>
        <v>7.192766394</v>
      </c>
      <c r="R135" s="21">
        <f t="shared" si="3"/>
        <v>2.294157339</v>
      </c>
      <c r="S135" s="21">
        <f t="shared" si="4"/>
        <v>7.924495691</v>
      </c>
      <c r="T135" s="33">
        <f t="shared" si="5"/>
        <v>1.147377053</v>
      </c>
      <c r="U135" s="36">
        <f t="shared" si="6"/>
        <v>1.677840462</v>
      </c>
      <c r="V135" s="37">
        <f t="shared" si="7"/>
        <v>7.924495691</v>
      </c>
      <c r="W135" s="37">
        <f t="shared" si="8"/>
        <v>0</v>
      </c>
      <c r="X135" s="38">
        <f t="shared" si="9"/>
        <v>0.5001300623</v>
      </c>
      <c r="Y135" s="38">
        <f t="shared" si="10"/>
        <v>1.677840462</v>
      </c>
      <c r="Z135" s="38">
        <f t="shared" si="11"/>
        <v>-0.6819983601</v>
      </c>
      <c r="AA135" s="38">
        <f t="shared" si="12"/>
        <v>0.7313537016</v>
      </c>
    </row>
    <row r="136" ht="15.75" customHeight="1">
      <c r="E136" s="19"/>
      <c r="M136" s="20"/>
      <c r="O136" s="21">
        <v>134.0</v>
      </c>
      <c r="P136" s="21">
        <f t="shared" si="1"/>
        <v>0.7208048824</v>
      </c>
      <c r="Q136" s="21">
        <f t="shared" si="2"/>
        <v>7.301778921</v>
      </c>
      <c r="R136" s="21">
        <f t="shared" si="3"/>
        <v>2.294157339</v>
      </c>
      <c r="S136" s="21">
        <f t="shared" si="4"/>
        <v>8.022583803</v>
      </c>
      <c r="T136" s="33">
        <f t="shared" si="5"/>
        <v>1.080745419</v>
      </c>
      <c r="U136" s="36">
        <f t="shared" si="6"/>
        <v>1.650278682</v>
      </c>
      <c r="V136" s="37">
        <f t="shared" si="7"/>
        <v>8.022583803</v>
      </c>
      <c r="W136" s="37">
        <f t="shared" si="8"/>
        <v>0</v>
      </c>
      <c r="X136" s="38">
        <f t="shared" si="9"/>
        <v>0.4710860065</v>
      </c>
      <c r="Y136" s="38">
        <f t="shared" si="10"/>
        <v>1.650278682</v>
      </c>
      <c r="Z136" s="38">
        <f t="shared" si="11"/>
        <v>-0.6946583705</v>
      </c>
      <c r="AA136" s="38">
        <f t="shared" si="12"/>
        <v>0.7193398003</v>
      </c>
    </row>
    <row r="137" ht="15.75" customHeight="1">
      <c r="E137" s="19"/>
      <c r="M137" s="20"/>
      <c r="O137" s="21">
        <v>135.0</v>
      </c>
      <c r="P137" s="21">
        <f t="shared" si="1"/>
        <v>0.7103490945</v>
      </c>
      <c r="Q137" s="21">
        <f t="shared" si="2"/>
        <v>7.409255445</v>
      </c>
      <c r="R137" s="21">
        <f t="shared" si="3"/>
        <v>2.294157339</v>
      </c>
      <c r="S137" s="21">
        <f t="shared" si="4"/>
        <v>8.119604539</v>
      </c>
      <c r="T137" s="33">
        <f t="shared" si="5"/>
        <v>1.015227468</v>
      </c>
      <c r="U137" s="36">
        <f t="shared" si="6"/>
        <v>1.622214212</v>
      </c>
      <c r="V137" s="37">
        <f t="shared" si="7"/>
        <v>8.119604539</v>
      </c>
      <c r="W137" s="37">
        <f t="shared" si="8"/>
        <v>0</v>
      </c>
      <c r="X137" s="38">
        <f t="shared" si="9"/>
        <v>0.4425273937</v>
      </c>
      <c r="Y137" s="38">
        <f t="shared" si="10"/>
        <v>1.622214212</v>
      </c>
      <c r="Z137" s="38">
        <f t="shared" si="11"/>
        <v>-0.7071067812</v>
      </c>
      <c r="AA137" s="38">
        <f t="shared" si="12"/>
        <v>0.7071067812</v>
      </c>
    </row>
    <row r="138" ht="15.75" customHeight="1">
      <c r="E138" s="19"/>
      <c r="M138" s="20"/>
      <c r="O138" s="21">
        <v>136.0</v>
      </c>
      <c r="P138" s="21">
        <f t="shared" si="1"/>
        <v>0.7003407391</v>
      </c>
      <c r="Q138" s="21">
        <f t="shared" si="2"/>
        <v>7.51513885</v>
      </c>
      <c r="R138" s="21">
        <f t="shared" si="3"/>
        <v>2.294157339</v>
      </c>
      <c r="S138" s="21">
        <f t="shared" si="4"/>
        <v>8.215479589</v>
      </c>
      <c r="T138" s="33">
        <f t="shared" si="5"/>
        <v>0.9508431566</v>
      </c>
      <c r="U138" s="36">
        <f t="shared" si="6"/>
        <v>1.593655599</v>
      </c>
      <c r="V138" s="37">
        <f t="shared" si="7"/>
        <v>8.215479589</v>
      </c>
      <c r="W138" s="37">
        <f t="shared" si="8"/>
        <v>0</v>
      </c>
      <c r="X138" s="38">
        <f t="shared" si="9"/>
        <v>0.414462923</v>
      </c>
      <c r="Y138" s="38">
        <f t="shared" si="10"/>
        <v>1.593655599</v>
      </c>
      <c r="Z138" s="38">
        <f t="shared" si="11"/>
        <v>-0.7193398003</v>
      </c>
      <c r="AA138" s="38">
        <f t="shared" si="12"/>
        <v>0.6946583705</v>
      </c>
    </row>
    <row r="139" ht="15.75" customHeight="1">
      <c r="E139" s="19"/>
      <c r="M139" s="20"/>
      <c r="O139" s="21">
        <v>137.0</v>
      </c>
      <c r="P139" s="21">
        <f t="shared" si="1"/>
        <v>0.6907598917</v>
      </c>
      <c r="Q139" s="21">
        <f t="shared" si="2"/>
        <v>7.619373909</v>
      </c>
      <c r="R139" s="21">
        <f t="shared" si="3"/>
        <v>2.294157339</v>
      </c>
      <c r="S139" s="21">
        <f t="shared" si="4"/>
        <v>8.310133801</v>
      </c>
      <c r="T139" s="33">
        <f t="shared" si="5"/>
        <v>0.8876120972</v>
      </c>
      <c r="U139" s="36">
        <f t="shared" si="6"/>
        <v>1.564611543</v>
      </c>
      <c r="V139" s="37">
        <f t="shared" si="7"/>
        <v>8.310133801</v>
      </c>
      <c r="W139" s="37">
        <f t="shared" si="8"/>
        <v>0</v>
      </c>
      <c r="X139" s="38">
        <f t="shared" si="9"/>
        <v>0.3869011432</v>
      </c>
      <c r="Y139" s="38">
        <f t="shared" si="10"/>
        <v>1.564611543</v>
      </c>
      <c r="Z139" s="38">
        <f t="shared" si="11"/>
        <v>-0.7313537016</v>
      </c>
      <c r="AA139" s="38">
        <f t="shared" si="12"/>
        <v>0.6819983601</v>
      </c>
    </row>
    <row r="140" ht="15.75" customHeight="1">
      <c r="E140" s="19"/>
      <c r="M140" s="20"/>
      <c r="O140" s="21">
        <v>138.0</v>
      </c>
      <c r="P140" s="21">
        <f t="shared" si="1"/>
        <v>0.6815878184</v>
      </c>
      <c r="Q140" s="21">
        <f t="shared" si="2"/>
        <v>7.72190722</v>
      </c>
      <c r="R140" s="21">
        <f t="shared" si="3"/>
        <v>2.294157339</v>
      </c>
      <c r="S140" s="21">
        <f t="shared" si="4"/>
        <v>8.403495039</v>
      </c>
      <c r="T140" s="33">
        <f t="shared" si="5"/>
        <v>0.8255535506</v>
      </c>
      <c r="U140" s="36">
        <f t="shared" si="6"/>
        <v>1.535090891</v>
      </c>
      <c r="V140" s="37">
        <f t="shared" si="7"/>
        <v>8.403495039</v>
      </c>
      <c r="W140" s="37">
        <f t="shared" si="8"/>
        <v>0</v>
      </c>
      <c r="X140" s="38">
        <f t="shared" si="9"/>
        <v>0.3598504499</v>
      </c>
      <c r="Y140" s="38">
        <f t="shared" si="10"/>
        <v>1.535090891</v>
      </c>
      <c r="Z140" s="38">
        <f t="shared" si="11"/>
        <v>-0.7431448255</v>
      </c>
      <c r="AA140" s="38">
        <f t="shared" si="12"/>
        <v>0.6691306064</v>
      </c>
    </row>
    <row r="141" ht="15.75" customHeight="1">
      <c r="E141" s="19"/>
      <c r="M141" s="20"/>
      <c r="O141" s="21">
        <v>139.0</v>
      </c>
      <c r="P141" s="21">
        <f t="shared" si="1"/>
        <v>0.6728069017</v>
      </c>
      <c r="Q141" s="21">
        <f t="shared" si="2"/>
        <v>7.822687138</v>
      </c>
      <c r="R141" s="21">
        <f t="shared" si="3"/>
        <v>2.294157339</v>
      </c>
      <c r="S141" s="21">
        <f t="shared" si="4"/>
        <v>8.49549404</v>
      </c>
      <c r="T141" s="33">
        <f t="shared" si="5"/>
        <v>0.7646864203</v>
      </c>
      <c r="U141" s="36">
        <f t="shared" si="6"/>
        <v>1.505102636</v>
      </c>
      <c r="V141" s="37">
        <f t="shared" si="7"/>
        <v>8.49549404</v>
      </c>
      <c r="W141" s="37">
        <f t="shared" si="8"/>
        <v>0</v>
      </c>
      <c r="X141" s="38">
        <f t="shared" si="9"/>
        <v>0.3333190829</v>
      </c>
      <c r="Y141" s="38">
        <f t="shared" si="10"/>
        <v>1.505102636</v>
      </c>
      <c r="Z141" s="38">
        <f t="shared" si="11"/>
        <v>-0.7547095802</v>
      </c>
      <c r="AA141" s="38">
        <f t="shared" si="12"/>
        <v>0.656059029</v>
      </c>
    </row>
    <row r="142" ht="15.75" customHeight="1">
      <c r="E142" s="19"/>
      <c r="M142" s="20"/>
      <c r="O142" s="21">
        <v>140.0</v>
      </c>
      <c r="P142" s="21">
        <f t="shared" si="1"/>
        <v>0.6644005708</v>
      </c>
      <c r="Q142" s="21">
        <f t="shared" si="2"/>
        <v>7.921663719</v>
      </c>
      <c r="R142" s="21">
        <f t="shared" si="3"/>
        <v>2.294157339</v>
      </c>
      <c r="S142" s="21">
        <f t="shared" si="4"/>
        <v>8.58606429</v>
      </c>
      <c r="T142" s="33">
        <f t="shared" si="5"/>
        <v>0.7050292471</v>
      </c>
      <c r="U142" s="36">
        <f t="shared" si="6"/>
        <v>1.474655912</v>
      </c>
      <c r="V142" s="37">
        <f t="shared" si="7"/>
        <v>8.58606429</v>
      </c>
      <c r="W142" s="37">
        <f t="shared" si="8"/>
        <v>0</v>
      </c>
      <c r="X142" s="38">
        <f t="shared" si="9"/>
        <v>0.307315124</v>
      </c>
      <c r="Y142" s="38">
        <f t="shared" si="10"/>
        <v>1.474655912</v>
      </c>
      <c r="Z142" s="38">
        <f t="shared" si="11"/>
        <v>-0.7660444431</v>
      </c>
      <c r="AA142" s="38">
        <f t="shared" si="12"/>
        <v>0.6427876097</v>
      </c>
    </row>
    <row r="143" ht="15.75" customHeight="1">
      <c r="E143" s="22"/>
      <c r="F143" s="42"/>
      <c r="G143" s="42"/>
      <c r="H143" s="42"/>
      <c r="I143" s="42"/>
      <c r="J143" s="42"/>
      <c r="K143" s="42"/>
      <c r="L143" s="42"/>
      <c r="M143" s="23"/>
      <c r="O143" s="21">
        <v>141.0</v>
      </c>
      <c r="P143" s="21">
        <f t="shared" si="1"/>
        <v>0.656353237</v>
      </c>
      <c r="Q143" s="21">
        <f t="shared" si="2"/>
        <v>8.018788664</v>
      </c>
      <c r="R143" s="21">
        <f t="shared" si="3"/>
        <v>2.294157339</v>
      </c>
      <c r="S143" s="21">
        <f t="shared" si="4"/>
        <v>8.675141901</v>
      </c>
      <c r="T143" s="33">
        <f t="shared" si="5"/>
        <v>0.6466002032</v>
      </c>
      <c r="U143" s="36">
        <f t="shared" si="6"/>
        <v>1.443759994</v>
      </c>
      <c r="V143" s="37">
        <f t="shared" si="7"/>
        <v>8.675141901</v>
      </c>
      <c r="W143" s="37">
        <f t="shared" si="8"/>
        <v>0</v>
      </c>
      <c r="X143" s="38">
        <f t="shared" si="9"/>
        <v>0.2818464942</v>
      </c>
      <c r="Y143" s="38">
        <f t="shared" si="10"/>
        <v>1.443759994</v>
      </c>
      <c r="Z143" s="38">
        <f t="shared" si="11"/>
        <v>-0.7771459615</v>
      </c>
      <c r="AA143" s="38">
        <f t="shared" si="12"/>
        <v>0.629320391</v>
      </c>
    </row>
    <row r="144" ht="15.75" customHeight="1">
      <c r="O144" s="21">
        <v>142.0</v>
      </c>
      <c r="P144" s="21">
        <f t="shared" si="1"/>
        <v>0.6486502331</v>
      </c>
      <c r="Q144" s="21">
        <f t="shared" si="2"/>
        <v>8.11401527</v>
      </c>
      <c r="R144" s="21">
        <f t="shared" si="3"/>
        <v>2.294157339</v>
      </c>
      <c r="S144" s="21">
        <f t="shared" si="4"/>
        <v>8.762665503</v>
      </c>
      <c r="T144" s="33">
        <f t="shared" si="5"/>
        <v>0.5894170866</v>
      </c>
      <c r="U144" s="36">
        <f t="shared" si="6"/>
        <v>1.412424292</v>
      </c>
      <c r="V144" s="37">
        <f t="shared" si="7"/>
        <v>8.762665503</v>
      </c>
      <c r="W144" s="37">
        <f t="shared" si="8"/>
        <v>0</v>
      </c>
      <c r="X144" s="38">
        <f t="shared" si="9"/>
        <v>0.2569209516</v>
      </c>
      <c r="Y144" s="38">
        <f t="shared" si="10"/>
        <v>1.412424292</v>
      </c>
      <c r="Z144" s="38">
        <f t="shared" si="11"/>
        <v>-0.7880107536</v>
      </c>
      <c r="AA144" s="38">
        <f t="shared" si="12"/>
        <v>0.6156614753</v>
      </c>
    </row>
    <row r="145" ht="15.75" customHeight="1">
      <c r="O145" s="21">
        <v>143.0</v>
      </c>
      <c r="P145" s="21">
        <f t="shared" si="1"/>
        <v>0.6412777569</v>
      </c>
      <c r="Q145" s="21">
        <f t="shared" si="2"/>
        <v>8.207298381</v>
      </c>
      <c r="R145" s="21">
        <f t="shared" si="3"/>
        <v>2.294157339</v>
      </c>
      <c r="S145" s="21">
        <f t="shared" si="4"/>
        <v>8.848576138</v>
      </c>
      <c r="T145" s="33">
        <f t="shared" si="5"/>
        <v>0.5334973159</v>
      </c>
      <c r="U145" s="36">
        <f t="shared" si="6"/>
        <v>1.380658352</v>
      </c>
      <c r="V145" s="37">
        <f t="shared" si="7"/>
        <v>8.848576138</v>
      </c>
      <c r="W145" s="37">
        <f t="shared" si="8"/>
        <v>0</v>
      </c>
      <c r="X145" s="38">
        <f t="shared" si="9"/>
        <v>0.2325460886</v>
      </c>
      <c r="Y145" s="38">
        <f t="shared" si="10"/>
        <v>1.380658352</v>
      </c>
      <c r="Z145" s="38">
        <f t="shared" si="11"/>
        <v>-0.79863551</v>
      </c>
      <c r="AA145" s="38">
        <f t="shared" si="12"/>
        <v>0.6018150232</v>
      </c>
    </row>
    <row r="146" ht="15.75" customHeight="1">
      <c r="O146" s="21">
        <v>144.0</v>
      </c>
      <c r="P146" s="21">
        <f t="shared" si="1"/>
        <v>0.6342228185</v>
      </c>
      <c r="Q146" s="21">
        <f t="shared" si="2"/>
        <v>8.298594347</v>
      </c>
      <c r="R146" s="21">
        <f t="shared" si="3"/>
        <v>2.294157339</v>
      </c>
      <c r="S146" s="21">
        <f t="shared" si="4"/>
        <v>8.932817165</v>
      </c>
      <c r="T146" s="33">
        <f t="shared" si="5"/>
        <v>0.4788579247</v>
      </c>
      <c r="U146" s="36">
        <f t="shared" si="6"/>
        <v>1.34847185</v>
      </c>
      <c r="V146" s="37">
        <f t="shared" si="7"/>
        <v>8.932817165</v>
      </c>
      <c r="W146" s="37">
        <f t="shared" si="8"/>
        <v>0</v>
      </c>
      <c r="X146" s="38">
        <f t="shared" si="9"/>
        <v>0.2087293302</v>
      </c>
      <c r="Y146" s="38">
        <f t="shared" si="10"/>
        <v>1.34847185</v>
      </c>
      <c r="Z146" s="38">
        <f t="shared" si="11"/>
        <v>-0.8090169944</v>
      </c>
      <c r="AA146" s="38">
        <f t="shared" si="12"/>
        <v>0.5877852523</v>
      </c>
    </row>
    <row r="147" ht="15.75" customHeight="1">
      <c r="O147" s="21">
        <v>145.0</v>
      </c>
      <c r="P147" s="21">
        <f t="shared" si="1"/>
        <v>0.6274731911</v>
      </c>
      <c r="Q147" s="21">
        <f t="shared" si="2"/>
        <v>8.387860982</v>
      </c>
      <c r="R147" s="21">
        <f t="shared" si="3"/>
        <v>2.294157339</v>
      </c>
      <c r="S147" s="21">
        <f t="shared" si="4"/>
        <v>9.015334173</v>
      </c>
      <c r="T147" s="33">
        <f t="shared" si="5"/>
        <v>0.4255155567</v>
      </c>
      <c r="U147" s="36">
        <f t="shared" si="6"/>
        <v>1.315874591</v>
      </c>
      <c r="V147" s="37">
        <f t="shared" si="7"/>
        <v>9.015334173</v>
      </c>
      <c r="W147" s="37">
        <f t="shared" si="8"/>
        <v>0</v>
      </c>
      <c r="X147" s="38">
        <f t="shared" si="9"/>
        <v>0.185477931</v>
      </c>
      <c r="Y147" s="38">
        <f t="shared" si="10"/>
        <v>1.315874591</v>
      </c>
      <c r="Z147" s="38">
        <f t="shared" si="11"/>
        <v>-0.8191520443</v>
      </c>
      <c r="AA147" s="38">
        <f t="shared" si="12"/>
        <v>0.5735764364</v>
      </c>
    </row>
    <row r="148" ht="15.75" customHeight="1">
      <c r="O148" s="21">
        <v>146.0</v>
      </c>
      <c r="P148" s="21">
        <f t="shared" si="1"/>
        <v>0.6210173652</v>
      </c>
      <c r="Q148" s="21">
        <f t="shared" si="2"/>
        <v>8.475057529</v>
      </c>
      <c r="R148" s="21">
        <f t="shared" si="3"/>
        <v>2.294157339</v>
      </c>
      <c r="S148" s="21">
        <f t="shared" si="4"/>
        <v>9.096074894</v>
      </c>
      <c r="T148" s="33">
        <f t="shared" si="5"/>
        <v>0.3734864605</v>
      </c>
      <c r="U148" s="36">
        <f t="shared" si="6"/>
        <v>1.282876503</v>
      </c>
      <c r="V148" s="37">
        <f t="shared" si="7"/>
        <v>9.096074894</v>
      </c>
      <c r="W148" s="37">
        <f t="shared" si="8"/>
        <v>0</v>
      </c>
      <c r="X148" s="38">
        <f t="shared" si="9"/>
        <v>0.1627989738</v>
      </c>
      <c r="Y148" s="38">
        <f t="shared" si="10"/>
        <v>1.282876503</v>
      </c>
      <c r="Z148" s="38">
        <f t="shared" si="11"/>
        <v>-0.8290375726</v>
      </c>
      <c r="AA148" s="38">
        <f t="shared" si="12"/>
        <v>0.5591929035</v>
      </c>
    </row>
    <row r="149" ht="15.75" customHeight="1">
      <c r="O149" s="21">
        <v>147.0</v>
      </c>
      <c r="P149" s="21">
        <f t="shared" si="1"/>
        <v>0.6148445063</v>
      </c>
      <c r="Q149" s="21">
        <f t="shared" si="2"/>
        <v>8.560144626</v>
      </c>
      <c r="R149" s="21">
        <f t="shared" si="3"/>
        <v>2.294157339</v>
      </c>
      <c r="S149" s="21">
        <f t="shared" si="4"/>
        <v>9.174989133</v>
      </c>
      <c r="T149" s="33">
        <f t="shared" si="5"/>
        <v>0.3227864848</v>
      </c>
      <c r="U149" s="36">
        <f t="shared" si="6"/>
        <v>1.249487639</v>
      </c>
      <c r="V149" s="37">
        <f t="shared" si="7"/>
        <v>9.174989133</v>
      </c>
      <c r="W149" s="37">
        <f t="shared" si="8"/>
        <v>0</v>
      </c>
      <c r="X149" s="38">
        <f t="shared" si="9"/>
        <v>0.1406993667</v>
      </c>
      <c r="Y149" s="38">
        <f t="shared" si="10"/>
        <v>1.249487639</v>
      </c>
      <c r="Z149" s="38">
        <f t="shared" si="11"/>
        <v>-0.8386705679</v>
      </c>
      <c r="AA149" s="38">
        <f t="shared" si="12"/>
        <v>0.544639035</v>
      </c>
    </row>
    <row r="150" ht="15.75" customHeight="1">
      <c r="O150" s="21">
        <v>148.0</v>
      </c>
      <c r="P150" s="21">
        <f t="shared" si="1"/>
        <v>0.6089444148</v>
      </c>
      <c r="Q150" s="21">
        <f t="shared" si="2"/>
        <v>8.643084276</v>
      </c>
      <c r="R150" s="21">
        <f t="shared" si="3"/>
        <v>2.294157339</v>
      </c>
      <c r="S150" s="21">
        <f t="shared" si="4"/>
        <v>9.252028691</v>
      </c>
      <c r="T150" s="33">
        <f t="shared" si="5"/>
        <v>0.2734310731</v>
      </c>
      <c r="U150" s="36">
        <f t="shared" si="6"/>
        <v>1.215718169</v>
      </c>
      <c r="V150" s="37">
        <f t="shared" si="7"/>
        <v>9.252028691</v>
      </c>
      <c r="W150" s="37">
        <f t="shared" si="8"/>
        <v>0</v>
      </c>
      <c r="X150" s="38">
        <f t="shared" si="9"/>
        <v>0.1191858416</v>
      </c>
      <c r="Y150" s="38">
        <f t="shared" si="10"/>
        <v>1.215718169</v>
      </c>
      <c r="Z150" s="38">
        <f t="shared" si="11"/>
        <v>-0.8480480962</v>
      </c>
      <c r="AA150" s="38">
        <f t="shared" si="12"/>
        <v>0.5299192642</v>
      </c>
    </row>
    <row r="151" ht="15.75" customHeight="1">
      <c r="O151" s="21">
        <v>149.0</v>
      </c>
      <c r="P151" s="21">
        <f t="shared" si="1"/>
        <v>0.6033074894</v>
      </c>
      <c r="Q151" s="21">
        <f t="shared" si="2"/>
        <v>8.723839815</v>
      </c>
      <c r="R151" s="21">
        <f t="shared" si="3"/>
        <v>2.294157339</v>
      </c>
      <c r="S151" s="21">
        <f t="shared" si="4"/>
        <v>9.327147304</v>
      </c>
      <c r="T151" s="33">
        <f t="shared" si="5"/>
        <v>0.2254352597</v>
      </c>
      <c r="U151" s="36">
        <f t="shared" si="6"/>
        <v>1.181578379</v>
      </c>
      <c r="V151" s="37">
        <f t="shared" si="7"/>
        <v>9.327147304</v>
      </c>
      <c r="W151" s="37">
        <f t="shared" si="8"/>
        <v>0</v>
      </c>
      <c r="X151" s="38">
        <f t="shared" si="9"/>
        <v>0.09826495152</v>
      </c>
      <c r="Y151" s="38">
        <f t="shared" si="10"/>
        <v>1.181578379</v>
      </c>
      <c r="Z151" s="38">
        <f t="shared" si="11"/>
        <v>-0.8571673007</v>
      </c>
      <c r="AA151" s="38">
        <f t="shared" si="12"/>
        <v>0.5150380749</v>
      </c>
    </row>
    <row r="152" ht="15.75" customHeight="1">
      <c r="O152" s="21">
        <v>150.0</v>
      </c>
      <c r="P152" s="21">
        <f t="shared" si="1"/>
        <v>0.5979246925</v>
      </c>
      <c r="Q152" s="21">
        <f t="shared" si="2"/>
        <v>8.802375889</v>
      </c>
      <c r="R152" s="21">
        <f t="shared" si="3"/>
        <v>2.294157339</v>
      </c>
      <c r="S152" s="21">
        <f t="shared" si="4"/>
        <v>9.400300582</v>
      </c>
      <c r="T152" s="33">
        <f t="shared" si="5"/>
        <v>0.1788136645</v>
      </c>
      <c r="U152" s="36">
        <f t="shared" si="6"/>
        <v>1.14707867</v>
      </c>
      <c r="V152" s="37">
        <f t="shared" si="7"/>
        <v>9.400300582</v>
      </c>
      <c r="W152" s="37">
        <f t="shared" si="8"/>
        <v>0</v>
      </c>
      <c r="X152" s="38">
        <f t="shared" si="9"/>
        <v>0.07794306933</v>
      </c>
      <c r="Y152" s="38">
        <f t="shared" si="10"/>
        <v>1.14707867</v>
      </c>
      <c r="Z152" s="38">
        <f t="shared" si="11"/>
        <v>-0.8660254038</v>
      </c>
      <c r="AA152" s="38">
        <f t="shared" si="12"/>
        <v>0.5</v>
      </c>
    </row>
    <row r="153" ht="15.75" customHeight="1">
      <c r="O153" s="21">
        <v>151.0</v>
      </c>
      <c r="P153" s="21">
        <f t="shared" si="1"/>
        <v>0.5927875182</v>
      </c>
      <c r="Q153" s="21">
        <f t="shared" si="2"/>
        <v>8.878658431</v>
      </c>
      <c r="R153" s="21">
        <f t="shared" si="3"/>
        <v>2.294157339</v>
      </c>
      <c r="S153" s="21">
        <f t="shared" si="4"/>
        <v>9.471445949</v>
      </c>
      <c r="T153" s="33">
        <f t="shared" si="5"/>
        <v>0.133580489</v>
      </c>
      <c r="U153" s="36">
        <f t="shared" si="6"/>
        <v>1.112229548</v>
      </c>
      <c r="V153" s="37">
        <f t="shared" si="7"/>
        <v>9.471445949</v>
      </c>
      <c r="W153" s="37">
        <f t="shared" si="8"/>
        <v>0</v>
      </c>
      <c r="X153" s="38">
        <f t="shared" si="9"/>
        <v>0.05822638521</v>
      </c>
      <c r="Y153" s="38">
        <f t="shared" si="10"/>
        <v>1.112229548</v>
      </c>
      <c r="Z153" s="38">
        <f t="shared" si="11"/>
        <v>-0.8746197071</v>
      </c>
      <c r="AA153" s="38">
        <f t="shared" si="12"/>
        <v>0.4848096202</v>
      </c>
    </row>
    <row r="154" ht="15.75" customHeight="1">
      <c r="O154" s="21">
        <v>152.0</v>
      </c>
      <c r="P154" s="21">
        <f t="shared" si="1"/>
        <v>0.5878879629</v>
      </c>
      <c r="Q154" s="21">
        <f t="shared" si="2"/>
        <v>8.952654635</v>
      </c>
      <c r="R154" s="21">
        <f t="shared" si="3"/>
        <v>2.294157339</v>
      </c>
      <c r="S154" s="21">
        <f t="shared" si="4"/>
        <v>9.540542598</v>
      </c>
      <c r="T154" s="33">
        <f t="shared" si="5"/>
        <v>0.08974951147</v>
      </c>
      <c r="U154" s="36">
        <f t="shared" si="6"/>
        <v>1.077041631</v>
      </c>
      <c r="V154" s="37">
        <f t="shared" si="7"/>
        <v>9.540542598</v>
      </c>
      <c r="W154" s="37">
        <f t="shared" si="8"/>
        <v>0</v>
      </c>
      <c r="X154" s="38">
        <f t="shared" si="9"/>
        <v>0.03912090507</v>
      </c>
      <c r="Y154" s="38">
        <f t="shared" si="10"/>
        <v>1.077041631</v>
      </c>
      <c r="Z154" s="38">
        <f t="shared" si="11"/>
        <v>-0.8829475929</v>
      </c>
      <c r="AA154" s="38">
        <f t="shared" si="12"/>
        <v>0.4694715628</v>
      </c>
    </row>
    <row r="155" ht="15.75" customHeight="1">
      <c r="O155" s="21">
        <v>153.0</v>
      </c>
      <c r="P155" s="21">
        <f t="shared" si="1"/>
        <v>0.5832184973</v>
      </c>
      <c r="Q155" s="21">
        <f t="shared" si="2"/>
        <v>9.02433294</v>
      </c>
      <c r="R155" s="21">
        <f t="shared" si="3"/>
        <v>2.294157339</v>
      </c>
      <c r="S155" s="21">
        <f t="shared" si="4"/>
        <v>9.607551437</v>
      </c>
      <c r="T155" s="33">
        <f t="shared" si="5"/>
        <v>0.04733408341</v>
      </c>
      <c r="U155" s="36">
        <f t="shared" si="6"/>
        <v>1.041525637</v>
      </c>
      <c r="V155" s="37">
        <f t="shared" si="7"/>
        <v>9.607551437</v>
      </c>
      <c r="W155" s="37">
        <f t="shared" si="8"/>
        <v>0</v>
      </c>
      <c r="X155" s="38">
        <f t="shared" si="9"/>
        <v>0.02063244861</v>
      </c>
      <c r="Y155" s="38">
        <f t="shared" si="10"/>
        <v>1.041525637</v>
      </c>
      <c r="Z155" s="38">
        <f t="shared" si="11"/>
        <v>-0.8910065242</v>
      </c>
      <c r="AA155" s="38">
        <f t="shared" si="12"/>
        <v>0.4539904997</v>
      </c>
    </row>
    <row r="156" ht="15.75" customHeight="1">
      <c r="O156" s="21">
        <v>154.0</v>
      </c>
      <c r="P156" s="21">
        <f t="shared" si="1"/>
        <v>0.5787720406</v>
      </c>
      <c r="Q156" s="21">
        <f t="shared" si="2"/>
        <v>9.093663009</v>
      </c>
      <c r="R156" s="21">
        <f t="shared" si="3"/>
        <v>2.294157339</v>
      </c>
      <c r="S156" s="21">
        <f t="shared" si="4"/>
        <v>9.672435049</v>
      </c>
      <c r="T156" s="33">
        <f t="shared" si="5"/>
        <v>0.006347124919</v>
      </c>
      <c r="U156" s="36">
        <f t="shared" si="6"/>
        <v>1.005692384</v>
      </c>
      <c r="V156" s="37">
        <f t="shared" si="7"/>
        <v>9.672435049</v>
      </c>
      <c r="W156" s="37">
        <f t="shared" si="8"/>
        <v>0</v>
      </c>
      <c r="X156" s="38">
        <f t="shared" si="9"/>
        <v>0.00276664761</v>
      </c>
      <c r="Y156" s="38">
        <f t="shared" si="10"/>
        <v>1.005692384</v>
      </c>
      <c r="Z156" s="38">
        <f t="shared" si="11"/>
        <v>-0.8987940463</v>
      </c>
      <c r="AA156" s="38">
        <f t="shared" si="12"/>
        <v>0.4383711468</v>
      </c>
    </row>
    <row r="157" ht="15.75" customHeight="1">
      <c r="O157" s="21">
        <v>155.0</v>
      </c>
      <c r="P157" s="21">
        <f t="shared" si="1"/>
        <v>0.5745419371</v>
      </c>
      <c r="Q157" s="21">
        <f t="shared" si="2"/>
        <v>9.160615712</v>
      </c>
      <c r="R157" s="21">
        <f t="shared" si="3"/>
        <v>2.294157339</v>
      </c>
      <c r="S157" s="21">
        <f t="shared" si="4"/>
        <v>9.735157649</v>
      </c>
      <c r="T157" s="33">
        <f t="shared" si="5"/>
        <v>-0.03319887898</v>
      </c>
      <c r="U157" s="36">
        <f t="shared" si="6"/>
        <v>0.9695527868</v>
      </c>
      <c r="V157" s="37">
        <f t="shared" si="7"/>
        <v>9.735157649</v>
      </c>
      <c r="W157" s="37">
        <f t="shared" si="8"/>
        <v>0</v>
      </c>
      <c r="X157" s="38">
        <f t="shared" si="9"/>
        <v>-0.01447105585</v>
      </c>
      <c r="Y157" s="38">
        <f t="shared" si="10"/>
        <v>0.9695527868</v>
      </c>
      <c r="Z157" s="38">
        <f t="shared" si="11"/>
        <v>-0.906307787</v>
      </c>
      <c r="AA157" s="38">
        <f t="shared" si="12"/>
        <v>0.4226182617</v>
      </c>
    </row>
    <row r="158" ht="15.75" customHeight="1">
      <c r="O158" s="21">
        <v>156.0</v>
      </c>
      <c r="P158" s="21">
        <f t="shared" si="1"/>
        <v>0.5705219335</v>
      </c>
      <c r="Q158" s="21">
        <f t="shared" si="2"/>
        <v>9.225163114</v>
      </c>
      <c r="R158" s="21">
        <f t="shared" si="3"/>
        <v>2.294157339</v>
      </c>
      <c r="S158" s="21">
        <f t="shared" si="4"/>
        <v>9.795685048</v>
      </c>
      <c r="T158" s="33">
        <f t="shared" si="5"/>
        <v>-0.07129188218</v>
      </c>
      <c r="U158" s="36">
        <f t="shared" si="6"/>
        <v>0.9331178548</v>
      </c>
      <c r="V158" s="37">
        <f t="shared" si="7"/>
        <v>9.795685048</v>
      </c>
      <c r="W158" s="37">
        <f t="shared" si="8"/>
        <v>0</v>
      </c>
      <c r="X158" s="38">
        <f t="shared" si="9"/>
        <v>-0.03107541099</v>
      </c>
      <c r="Y158" s="38">
        <f t="shared" si="10"/>
        <v>0.9331178548</v>
      </c>
      <c r="Z158" s="38">
        <f t="shared" si="11"/>
        <v>-0.9135454576</v>
      </c>
      <c r="AA158" s="38">
        <f t="shared" si="12"/>
        <v>0.4067366431</v>
      </c>
    </row>
    <row r="159" ht="15.75" customHeight="1">
      <c r="O159" s="21">
        <v>157.0</v>
      </c>
      <c r="P159" s="21">
        <f t="shared" si="1"/>
        <v>0.5667061584</v>
      </c>
      <c r="Q159" s="21">
        <f t="shared" si="2"/>
        <v>9.287278457</v>
      </c>
      <c r="R159" s="21">
        <f t="shared" si="3"/>
        <v>2.294157339</v>
      </c>
      <c r="S159" s="21">
        <f t="shared" si="4"/>
        <v>9.853984616</v>
      </c>
      <c r="T159" s="33">
        <f t="shared" si="5"/>
        <v>-0.1079202812</v>
      </c>
      <c r="U159" s="36">
        <f t="shared" si="6"/>
        <v>0.896398686</v>
      </c>
      <c r="V159" s="37">
        <f t="shared" si="7"/>
        <v>9.853984616</v>
      </c>
      <c r="W159" s="37">
        <f t="shared" si="8"/>
        <v>0</v>
      </c>
      <c r="X159" s="38">
        <f t="shared" si="9"/>
        <v>-0.04704135996</v>
      </c>
      <c r="Y159" s="38">
        <f t="shared" si="10"/>
        <v>0.896398686</v>
      </c>
      <c r="Z159" s="38">
        <f t="shared" si="11"/>
        <v>-0.9205048535</v>
      </c>
      <c r="AA159" s="38">
        <f t="shared" si="12"/>
        <v>0.3907311285</v>
      </c>
    </row>
    <row r="160" ht="15.75" customHeight="1">
      <c r="O160" s="21">
        <v>158.0</v>
      </c>
      <c r="P160" s="21">
        <f t="shared" si="1"/>
        <v>0.5630891034</v>
      </c>
      <c r="Q160" s="21">
        <f t="shared" si="2"/>
        <v>9.34693615</v>
      </c>
      <c r="R160" s="21">
        <f t="shared" si="3"/>
        <v>2.294157339</v>
      </c>
      <c r="S160" s="21">
        <f t="shared" si="4"/>
        <v>9.910025253</v>
      </c>
      <c r="T160" s="33">
        <f t="shared" si="5"/>
        <v>-0.1430729186</v>
      </c>
      <c r="U160" s="36">
        <f t="shared" si="6"/>
        <v>0.8594064655</v>
      </c>
      <c r="V160" s="37">
        <f t="shared" si="7"/>
        <v>9.910025253</v>
      </c>
      <c r="W160" s="37">
        <f t="shared" si="8"/>
        <v>0</v>
      </c>
      <c r="X160" s="38">
        <f t="shared" si="9"/>
        <v>-0.06236403938</v>
      </c>
      <c r="Y160" s="38">
        <f t="shared" si="10"/>
        <v>0.8594064655</v>
      </c>
      <c r="Z160" s="38">
        <f t="shared" si="11"/>
        <v>-0.9271838546</v>
      </c>
      <c r="AA160" s="38">
        <f t="shared" si="12"/>
        <v>0.3746065934</v>
      </c>
    </row>
    <row r="161" ht="15.75" customHeight="1">
      <c r="O161" s="21">
        <v>159.0</v>
      </c>
      <c r="P161" s="21">
        <f t="shared" si="1"/>
        <v>0.5596656052</v>
      </c>
      <c r="Q161" s="21">
        <f t="shared" si="2"/>
        <v>9.404111754</v>
      </c>
      <c r="R161" s="21">
        <f t="shared" si="3"/>
        <v>2.294157339</v>
      </c>
      <c r="S161" s="21">
        <f t="shared" si="4"/>
        <v>9.963777359</v>
      </c>
      <c r="T161" s="33">
        <f t="shared" si="5"/>
        <v>-0.1767390867</v>
      </c>
      <c r="U161" s="36">
        <f t="shared" si="6"/>
        <v>0.8221524615</v>
      </c>
      <c r="V161" s="37">
        <f t="shared" si="7"/>
        <v>9.963777359</v>
      </c>
      <c r="W161" s="37">
        <f t="shared" si="8"/>
        <v>0</v>
      </c>
      <c r="X161" s="38">
        <f t="shared" si="9"/>
        <v>-0.07703878182</v>
      </c>
      <c r="Y161" s="38">
        <f t="shared" si="10"/>
        <v>0.8221524615</v>
      </c>
      <c r="Z161" s="38">
        <f t="shared" si="11"/>
        <v>-0.9335804265</v>
      </c>
      <c r="AA161" s="38">
        <f t="shared" si="12"/>
        <v>0.3583679495</v>
      </c>
    </row>
    <row r="162" ht="15.75" customHeight="1">
      <c r="O162" s="21">
        <v>160.0</v>
      </c>
      <c r="P162" s="21">
        <f t="shared" si="1"/>
        <v>0.556430829</v>
      </c>
      <c r="Q162" s="21">
        <f t="shared" si="2"/>
        <v>9.458781976</v>
      </c>
      <c r="R162" s="21">
        <f t="shared" si="3"/>
        <v>2.294157339</v>
      </c>
      <c r="S162" s="21">
        <f t="shared" si="4"/>
        <v>10.01521281</v>
      </c>
      <c r="T162" s="33">
        <f t="shared" si="5"/>
        <v>-0.2089085303</v>
      </c>
      <c r="U162" s="36">
        <f t="shared" si="6"/>
        <v>0.7846480219</v>
      </c>
      <c r="V162" s="37">
        <f t="shared" si="7"/>
        <v>10.01521281</v>
      </c>
      <c r="W162" s="37">
        <f t="shared" si="8"/>
        <v>0</v>
      </c>
      <c r="X162" s="38">
        <f t="shared" si="9"/>
        <v>-0.09106111721</v>
      </c>
      <c r="Y162" s="38">
        <f t="shared" si="10"/>
        <v>0.7846480219</v>
      </c>
      <c r="Z162" s="38">
        <f t="shared" si="11"/>
        <v>-0.9396926208</v>
      </c>
      <c r="AA162" s="38">
        <f t="shared" si="12"/>
        <v>0.3420201433</v>
      </c>
    </row>
    <row r="163" ht="15.75" customHeight="1">
      <c r="O163" s="21">
        <v>161.0</v>
      </c>
      <c r="P163" s="21">
        <f t="shared" si="1"/>
        <v>0.5533802534</v>
      </c>
      <c r="Q163" s="21">
        <f t="shared" si="2"/>
        <v>9.510924657</v>
      </c>
      <c r="R163" s="21">
        <f t="shared" si="3"/>
        <v>2.294157339</v>
      </c>
      <c r="S163" s="21">
        <f t="shared" si="4"/>
        <v>10.06430491</v>
      </c>
      <c r="T163" s="33">
        <f t="shared" si="5"/>
        <v>-0.2395714504</v>
      </c>
      <c r="U163" s="36">
        <f t="shared" si="6"/>
        <v>0.7469045709</v>
      </c>
      <c r="V163" s="37">
        <f t="shared" si="7"/>
        <v>10.06430491</v>
      </c>
      <c r="W163" s="37">
        <f t="shared" si="8"/>
        <v>0</v>
      </c>
      <c r="X163" s="38">
        <f t="shared" si="9"/>
        <v>-0.1044267742</v>
      </c>
      <c r="Y163" s="38">
        <f t="shared" si="10"/>
        <v>0.7469045709</v>
      </c>
      <c r="Z163" s="38">
        <f t="shared" si="11"/>
        <v>-0.9455185756</v>
      </c>
      <c r="AA163" s="38">
        <f t="shared" si="12"/>
        <v>0.3255681545</v>
      </c>
    </row>
    <row r="164" ht="15.75" customHeight="1">
      <c r="O164" s="21">
        <v>162.0</v>
      </c>
      <c r="P164" s="21">
        <f t="shared" si="1"/>
        <v>0.5505096562</v>
      </c>
      <c r="Q164" s="21">
        <f t="shared" si="2"/>
        <v>9.560518761</v>
      </c>
      <c r="R164" s="21">
        <f t="shared" si="3"/>
        <v>2.294157339</v>
      </c>
      <c r="S164" s="21">
        <f t="shared" si="4"/>
        <v>10.11102842</v>
      </c>
      <c r="T164" s="33">
        <f t="shared" si="5"/>
        <v>-0.2687185067</v>
      </c>
      <c r="U164" s="36">
        <f t="shared" si="6"/>
        <v>0.7089336055</v>
      </c>
      <c r="V164" s="37">
        <f t="shared" si="7"/>
        <v>10.11102842</v>
      </c>
      <c r="W164" s="37">
        <f t="shared" si="8"/>
        <v>0</v>
      </c>
      <c r="X164" s="38">
        <f t="shared" si="9"/>
        <v>-0.1171316815</v>
      </c>
      <c r="Y164" s="38">
        <f t="shared" si="10"/>
        <v>0.7089336055</v>
      </c>
      <c r="Z164" s="38">
        <f t="shared" si="11"/>
        <v>-0.9510565163</v>
      </c>
      <c r="AA164" s="38">
        <f t="shared" si="12"/>
        <v>0.3090169944</v>
      </c>
    </row>
    <row r="165" ht="15.75" customHeight="1">
      <c r="O165" s="21">
        <v>163.0</v>
      </c>
      <c r="P165" s="21">
        <f t="shared" si="1"/>
        <v>0.5478151016</v>
      </c>
      <c r="Q165" s="21">
        <f t="shared" si="2"/>
        <v>9.607544372</v>
      </c>
      <c r="R165" s="21">
        <f t="shared" si="3"/>
        <v>2.294157339</v>
      </c>
      <c r="S165" s="21">
        <f t="shared" si="4"/>
        <v>10.15535947</v>
      </c>
      <c r="T165" s="33">
        <f t="shared" si="5"/>
        <v>-0.2963408208</v>
      </c>
      <c r="U165" s="36">
        <f t="shared" si="6"/>
        <v>0.6707466921</v>
      </c>
      <c r="V165" s="37">
        <f t="shared" si="7"/>
        <v>10.15535947</v>
      </c>
      <c r="W165" s="37">
        <f t="shared" si="8"/>
        <v>0</v>
      </c>
      <c r="X165" s="38">
        <f t="shared" si="9"/>
        <v>-0.129171969</v>
      </c>
      <c r="Y165" s="38">
        <f t="shared" si="10"/>
        <v>0.6707466921</v>
      </c>
      <c r="Z165" s="38">
        <f t="shared" si="11"/>
        <v>-0.956304756</v>
      </c>
      <c r="AA165" s="38">
        <f t="shared" si="12"/>
        <v>0.2923717047</v>
      </c>
    </row>
    <row r="166" ht="15.75" customHeight="1">
      <c r="O166" s="21">
        <v>164.0</v>
      </c>
      <c r="P166" s="21">
        <f t="shared" si="1"/>
        <v>0.5452929279</v>
      </c>
      <c r="Q166" s="21">
        <f t="shared" si="2"/>
        <v>9.651982682</v>
      </c>
      <c r="R166" s="21">
        <f t="shared" si="3"/>
        <v>2.294157339</v>
      </c>
      <c r="S166" s="21">
        <f t="shared" si="4"/>
        <v>10.19727561</v>
      </c>
      <c r="T166" s="33">
        <f t="shared" si="5"/>
        <v>-0.3224299785</v>
      </c>
      <c r="U166" s="36">
        <f t="shared" si="6"/>
        <v>0.6323554628</v>
      </c>
      <c r="V166" s="37">
        <f t="shared" si="7"/>
        <v>10.19727561</v>
      </c>
      <c r="W166" s="37">
        <f t="shared" si="8"/>
        <v>0</v>
      </c>
      <c r="X166" s="38">
        <f t="shared" si="9"/>
        <v>-0.1405439693</v>
      </c>
      <c r="Y166" s="38">
        <f t="shared" si="10"/>
        <v>0.6323554628</v>
      </c>
      <c r="Z166" s="38">
        <f t="shared" si="11"/>
        <v>-0.9612616959</v>
      </c>
      <c r="AA166" s="38">
        <f t="shared" si="12"/>
        <v>0.2756373558</v>
      </c>
    </row>
    <row r="167" ht="15.75" customHeight="1">
      <c r="O167" s="21">
        <v>165.0</v>
      </c>
      <c r="P167" s="21">
        <f t="shared" si="1"/>
        <v>0.5429397363</v>
      </c>
      <c r="Q167" s="21">
        <f t="shared" si="2"/>
        <v>9.693815989</v>
      </c>
      <c r="R167" s="21">
        <f t="shared" si="3"/>
        <v>2.294157339</v>
      </c>
      <c r="S167" s="21">
        <f t="shared" si="4"/>
        <v>10.23675572</v>
      </c>
      <c r="T167" s="33">
        <f t="shared" si="5"/>
        <v>-0.346978033</v>
      </c>
      <c r="U167" s="36">
        <f t="shared" si="6"/>
        <v>0.5937716118</v>
      </c>
      <c r="V167" s="37">
        <f t="shared" si="7"/>
        <v>10.23675572</v>
      </c>
      <c r="W167" s="37">
        <f t="shared" si="8"/>
        <v>0</v>
      </c>
      <c r="X167" s="38">
        <f t="shared" si="9"/>
        <v>-0.1512442181</v>
      </c>
      <c r="Y167" s="38">
        <f t="shared" si="10"/>
        <v>0.5937716118</v>
      </c>
      <c r="Z167" s="38">
        <f t="shared" si="11"/>
        <v>-0.9659258263</v>
      </c>
      <c r="AA167" s="38">
        <f t="shared" si="12"/>
        <v>0.2588190451</v>
      </c>
    </row>
    <row r="168" ht="15.75" customHeight="1">
      <c r="O168" s="21">
        <v>166.0</v>
      </c>
      <c r="P168" s="21">
        <f t="shared" si="1"/>
        <v>0.5407523811</v>
      </c>
      <c r="Q168" s="21">
        <f t="shared" si="2"/>
        <v>9.733027686</v>
      </c>
      <c r="R168" s="21">
        <f t="shared" si="3"/>
        <v>2.294157339</v>
      </c>
      <c r="S168" s="21">
        <f t="shared" si="4"/>
        <v>10.27378007</v>
      </c>
      <c r="T168" s="33">
        <f t="shared" si="5"/>
        <v>-0.3699775067</v>
      </c>
      <c r="U168" s="36">
        <f t="shared" si="6"/>
        <v>0.5550068923</v>
      </c>
      <c r="V168" s="37">
        <f t="shared" si="7"/>
        <v>10.27378007</v>
      </c>
      <c r="W168" s="37">
        <f t="shared" si="8"/>
        <v>0</v>
      </c>
      <c r="X168" s="38">
        <f t="shared" si="9"/>
        <v>-0.1612694563</v>
      </c>
      <c r="Y168" s="38">
        <f t="shared" si="10"/>
        <v>0.5550068923</v>
      </c>
      <c r="Z168" s="38">
        <f t="shared" si="11"/>
        <v>-0.9702957263</v>
      </c>
      <c r="AA168" s="38">
        <f t="shared" si="12"/>
        <v>0.2419218956</v>
      </c>
    </row>
    <row r="169" ht="15.75" customHeight="1">
      <c r="O169" s="21">
        <v>167.0</v>
      </c>
      <c r="P169" s="21">
        <f t="shared" si="1"/>
        <v>0.53872796</v>
      </c>
      <c r="Q169" s="21">
        <f t="shared" si="2"/>
        <v>9.769602261</v>
      </c>
      <c r="R169" s="21">
        <f t="shared" si="3"/>
        <v>2.294157339</v>
      </c>
      <c r="S169" s="21">
        <f t="shared" si="4"/>
        <v>10.30833022</v>
      </c>
      <c r="T169" s="33">
        <f t="shared" si="5"/>
        <v>-0.3914213936</v>
      </c>
      <c r="U169" s="36">
        <f t="shared" si="6"/>
        <v>0.5160731123</v>
      </c>
      <c r="V169" s="37">
        <f t="shared" si="7"/>
        <v>10.30833022</v>
      </c>
      <c r="W169" s="37">
        <f t="shared" si="8"/>
        <v>0</v>
      </c>
      <c r="X169" s="38">
        <f t="shared" si="9"/>
        <v>-0.1706166299</v>
      </c>
      <c r="Y169" s="38">
        <f t="shared" si="10"/>
        <v>0.5160731123</v>
      </c>
      <c r="Z169" s="38">
        <f t="shared" si="11"/>
        <v>-0.9743700648</v>
      </c>
      <c r="AA169" s="38">
        <f t="shared" si="12"/>
        <v>0.2249510543</v>
      </c>
    </row>
    <row r="170" ht="15.75" customHeight="1">
      <c r="O170" s="21">
        <v>168.0</v>
      </c>
      <c r="P170" s="21">
        <f t="shared" si="1"/>
        <v>0.5368638057</v>
      </c>
      <c r="Q170" s="21">
        <f t="shared" si="2"/>
        <v>9.80352529</v>
      </c>
      <c r="R170" s="21">
        <f t="shared" si="3"/>
        <v>2.294157339</v>
      </c>
      <c r="S170" s="21">
        <f t="shared" si="4"/>
        <v>10.3403891</v>
      </c>
      <c r="T170" s="33">
        <f t="shared" si="5"/>
        <v>-0.4113031617</v>
      </c>
      <c r="U170" s="36">
        <f t="shared" si="6"/>
        <v>0.4769821314</v>
      </c>
      <c r="V170" s="37">
        <f t="shared" si="7"/>
        <v>10.3403891</v>
      </c>
      <c r="W170" s="37">
        <f t="shared" si="8"/>
        <v>0</v>
      </c>
      <c r="X170" s="38">
        <f t="shared" si="9"/>
        <v>-0.1792828917</v>
      </c>
      <c r="Y170" s="38">
        <f t="shared" si="10"/>
        <v>0.4769821314</v>
      </c>
      <c r="Z170" s="38">
        <f t="shared" si="11"/>
        <v>-0.9781476007</v>
      </c>
      <c r="AA170" s="38">
        <f t="shared" si="12"/>
        <v>0.2079116908</v>
      </c>
    </row>
    <row r="171" ht="15.75" customHeight="1">
      <c r="O171" s="21">
        <v>169.0</v>
      </c>
      <c r="P171" s="21">
        <f t="shared" si="1"/>
        <v>0.5351574779</v>
      </c>
      <c r="Q171" s="21">
        <f t="shared" si="2"/>
        <v>9.83478343</v>
      </c>
      <c r="R171" s="21">
        <f t="shared" si="3"/>
        <v>2.294157339</v>
      </c>
      <c r="S171" s="21">
        <f t="shared" si="4"/>
        <v>10.36994091</v>
      </c>
      <c r="T171" s="33">
        <f t="shared" si="5"/>
        <v>-0.4296167549</v>
      </c>
      <c r="U171" s="36">
        <f t="shared" si="6"/>
        <v>0.4377458571</v>
      </c>
      <c r="V171" s="37">
        <f t="shared" si="7"/>
        <v>10.36994091</v>
      </c>
      <c r="W171" s="37">
        <f t="shared" si="8"/>
        <v>0</v>
      </c>
      <c r="X171" s="38">
        <f t="shared" si="9"/>
        <v>-0.1872656019</v>
      </c>
      <c r="Y171" s="38">
        <f t="shared" si="10"/>
        <v>0.4377458571</v>
      </c>
      <c r="Z171" s="38">
        <f t="shared" si="11"/>
        <v>-0.9816271834</v>
      </c>
      <c r="AA171" s="38">
        <f t="shared" si="12"/>
        <v>0.1908089954</v>
      </c>
    </row>
    <row r="172" ht="15.75" customHeight="1">
      <c r="O172" s="21">
        <v>170.0</v>
      </c>
      <c r="P172" s="21">
        <f t="shared" si="1"/>
        <v>0.5336067565</v>
      </c>
      <c r="Q172" s="21">
        <f t="shared" si="2"/>
        <v>9.86336442</v>
      </c>
      <c r="R172" s="21">
        <f t="shared" si="3"/>
        <v>2.294157339</v>
      </c>
      <c r="S172" s="21">
        <f t="shared" si="4"/>
        <v>10.39697118</v>
      </c>
      <c r="T172" s="33">
        <f t="shared" si="5"/>
        <v>-0.4463565948</v>
      </c>
      <c r="U172" s="36">
        <f t="shared" si="6"/>
        <v>0.3983762412</v>
      </c>
      <c r="V172" s="37">
        <f t="shared" si="7"/>
        <v>10.39697118</v>
      </c>
      <c r="W172" s="37">
        <f t="shared" si="8"/>
        <v>0</v>
      </c>
      <c r="X172" s="38">
        <f t="shared" si="9"/>
        <v>-0.1945623289</v>
      </c>
      <c r="Y172" s="38">
        <f t="shared" si="10"/>
        <v>0.3983762412</v>
      </c>
      <c r="Z172" s="38">
        <f t="shared" si="11"/>
        <v>-0.984807753</v>
      </c>
      <c r="AA172" s="38">
        <f t="shared" si="12"/>
        <v>0.1736481777</v>
      </c>
    </row>
    <row r="173" ht="15.75" customHeight="1">
      <c r="O173" s="21">
        <v>171.0</v>
      </c>
      <c r="P173" s="21">
        <f t="shared" si="1"/>
        <v>0.5322096348</v>
      </c>
      <c r="Q173" s="21">
        <f t="shared" si="2"/>
        <v>9.889257075</v>
      </c>
      <c r="R173" s="21">
        <f t="shared" si="3"/>
        <v>2.294157339</v>
      </c>
      <c r="S173" s="21">
        <f t="shared" si="4"/>
        <v>10.42146671</v>
      </c>
      <c r="T173" s="33">
        <f t="shared" si="5"/>
        <v>-0.461517582</v>
      </c>
      <c r="U173" s="36">
        <f t="shared" si="6"/>
        <v>0.3588852761</v>
      </c>
      <c r="V173" s="37">
        <f t="shared" si="7"/>
        <v>10.42146671</v>
      </c>
      <c r="W173" s="37">
        <f t="shared" si="8"/>
        <v>0</v>
      </c>
      <c r="X173" s="38">
        <f t="shared" si="9"/>
        <v>-0.2011708501</v>
      </c>
      <c r="Y173" s="38">
        <f t="shared" si="10"/>
        <v>0.3588852761</v>
      </c>
      <c r="Z173" s="38">
        <f t="shared" si="11"/>
        <v>-0.9876883406</v>
      </c>
      <c r="AA173" s="38">
        <f t="shared" si="12"/>
        <v>0.156434465</v>
      </c>
    </row>
    <row r="174" ht="15.75" customHeight="1">
      <c r="O174" s="21">
        <v>172.0</v>
      </c>
      <c r="P174" s="21">
        <f t="shared" si="1"/>
        <v>0.530964314</v>
      </c>
      <c r="Q174" s="21">
        <f t="shared" si="2"/>
        <v>9.912451284</v>
      </c>
      <c r="R174" s="21">
        <f t="shared" si="3"/>
        <v>2.294157339</v>
      </c>
      <c r="S174" s="21">
        <f t="shared" si="4"/>
        <v>10.4434156</v>
      </c>
      <c r="T174" s="33">
        <f t="shared" si="5"/>
        <v>-0.4750950986</v>
      </c>
      <c r="U174" s="36">
        <f t="shared" si="6"/>
        <v>0.319284991</v>
      </c>
      <c r="V174" s="37">
        <f t="shared" si="7"/>
        <v>10.4434156</v>
      </c>
      <c r="W174" s="37">
        <f t="shared" si="8"/>
        <v>0</v>
      </c>
      <c r="X174" s="38">
        <f t="shared" si="9"/>
        <v>-0.2070891523</v>
      </c>
      <c r="Y174" s="38">
        <f t="shared" si="10"/>
        <v>0.319284991</v>
      </c>
      <c r="Z174" s="38">
        <f t="shared" si="11"/>
        <v>-0.9902680687</v>
      </c>
      <c r="AA174" s="38">
        <f t="shared" si="12"/>
        <v>0.139173101</v>
      </c>
    </row>
    <row r="175" ht="15.75" customHeight="1">
      <c r="O175" s="21">
        <v>173.0</v>
      </c>
      <c r="P175" s="21">
        <f t="shared" si="1"/>
        <v>0.5298691981</v>
      </c>
      <c r="Q175" s="21">
        <f t="shared" si="2"/>
        <v>9.932938006</v>
      </c>
      <c r="R175" s="21">
        <f t="shared" si="3"/>
        <v>2.294157339</v>
      </c>
      <c r="S175" s="21">
        <f t="shared" si="4"/>
        <v>10.4628072</v>
      </c>
      <c r="T175" s="33">
        <f t="shared" si="5"/>
        <v>-0.4870850086</v>
      </c>
      <c r="U175" s="36">
        <f t="shared" si="6"/>
        <v>0.2795874486</v>
      </c>
      <c r="V175" s="37">
        <f t="shared" si="7"/>
        <v>10.4628072</v>
      </c>
      <c r="W175" s="37">
        <f t="shared" si="8"/>
        <v>0</v>
      </c>
      <c r="X175" s="38">
        <f t="shared" si="9"/>
        <v>-0.2123154329</v>
      </c>
      <c r="Y175" s="38">
        <f t="shared" si="10"/>
        <v>0.2795874486</v>
      </c>
      <c r="Z175" s="38">
        <f t="shared" si="11"/>
        <v>-0.9925461516</v>
      </c>
      <c r="AA175" s="38">
        <f t="shared" si="12"/>
        <v>0.1218693434</v>
      </c>
    </row>
    <row r="176" ht="15.75" customHeight="1">
      <c r="O176" s="21">
        <v>174.0</v>
      </c>
      <c r="P176" s="21">
        <f t="shared" si="1"/>
        <v>0.5289228892</v>
      </c>
      <c r="Q176" s="21">
        <f t="shared" si="2"/>
        <v>9.95070927</v>
      </c>
      <c r="R176" s="21">
        <f t="shared" si="3"/>
        <v>2.294157339</v>
      </c>
      <c r="S176" s="21">
        <f t="shared" si="4"/>
        <v>10.47963216</v>
      </c>
      <c r="T176" s="33">
        <f t="shared" si="5"/>
        <v>-0.4974836598</v>
      </c>
      <c r="U176" s="36">
        <f t="shared" si="6"/>
        <v>0.2398047411</v>
      </c>
      <c r="V176" s="37">
        <f t="shared" si="7"/>
        <v>10.47963216</v>
      </c>
      <c r="W176" s="37">
        <f t="shared" si="8"/>
        <v>0</v>
      </c>
      <c r="X176" s="38">
        <f t="shared" si="9"/>
        <v>-0.2168480999</v>
      </c>
      <c r="Y176" s="38">
        <f t="shared" si="10"/>
        <v>0.2398047411</v>
      </c>
      <c r="Z176" s="38">
        <f t="shared" si="11"/>
        <v>-0.9945218954</v>
      </c>
      <c r="AA176" s="38">
        <f t="shared" si="12"/>
        <v>0.1045284633</v>
      </c>
    </row>
    <row r="177" ht="15.75" customHeight="1">
      <c r="O177" s="21">
        <v>175.0</v>
      </c>
      <c r="P177" s="21">
        <f t="shared" si="1"/>
        <v>0.5281241836</v>
      </c>
      <c r="Q177" s="21">
        <f t="shared" si="2"/>
        <v>9.965758169</v>
      </c>
      <c r="R177" s="21">
        <f t="shared" si="3"/>
        <v>2.294157339</v>
      </c>
      <c r="S177" s="21">
        <f t="shared" si="4"/>
        <v>10.49388235</v>
      </c>
      <c r="T177" s="33">
        <f t="shared" si="5"/>
        <v>-0.5062878847</v>
      </c>
      <c r="U177" s="36">
        <f t="shared" si="6"/>
        <v>0.1999489869</v>
      </c>
      <c r="V177" s="37">
        <f t="shared" si="7"/>
        <v>10.49388235</v>
      </c>
      <c r="W177" s="37">
        <f t="shared" si="8"/>
        <v>0</v>
      </c>
      <c r="X177" s="38">
        <f t="shared" si="9"/>
        <v>-0.2206857725</v>
      </c>
      <c r="Y177" s="38">
        <f t="shared" si="10"/>
        <v>0.1999489869</v>
      </c>
      <c r="Z177" s="38">
        <f t="shared" si="11"/>
        <v>-0.9961946981</v>
      </c>
      <c r="AA177" s="38">
        <f t="shared" si="12"/>
        <v>0.08715574275</v>
      </c>
    </row>
    <row r="178" ht="15.75" customHeight="1">
      <c r="O178" s="21">
        <v>176.0</v>
      </c>
      <c r="P178" s="21">
        <f t="shared" si="1"/>
        <v>0.5274720684</v>
      </c>
      <c r="Q178" s="21">
        <f t="shared" si="2"/>
        <v>9.978078864</v>
      </c>
      <c r="R178" s="21">
        <f t="shared" si="3"/>
        <v>2.294157339</v>
      </c>
      <c r="S178" s="21">
        <f t="shared" si="4"/>
        <v>10.50555093</v>
      </c>
      <c r="T178" s="33">
        <f t="shared" si="5"/>
        <v>-0.5134950014</v>
      </c>
      <c r="U178" s="36">
        <f t="shared" si="6"/>
        <v>0.1600323262</v>
      </c>
      <c r="V178" s="37">
        <f t="shared" si="7"/>
        <v>10.50555093</v>
      </c>
      <c r="W178" s="37">
        <f t="shared" si="8"/>
        <v>0</v>
      </c>
      <c r="X178" s="38">
        <f t="shared" si="9"/>
        <v>-0.2238272819</v>
      </c>
      <c r="Y178" s="38">
        <f t="shared" si="10"/>
        <v>0.1600323262</v>
      </c>
      <c r="Z178" s="38">
        <f t="shared" si="11"/>
        <v>-0.9975640503</v>
      </c>
      <c r="AA178" s="38">
        <f t="shared" si="12"/>
        <v>0.06975647374</v>
      </c>
    </row>
    <row r="179" ht="15.75" customHeight="1">
      <c r="O179" s="21">
        <v>177.0</v>
      </c>
      <c r="P179" s="21">
        <f t="shared" si="1"/>
        <v>0.5269657187</v>
      </c>
      <c r="Q179" s="21">
        <f t="shared" si="2"/>
        <v>9.987666578</v>
      </c>
      <c r="R179" s="21">
        <f t="shared" si="3"/>
        <v>2.294157339</v>
      </c>
      <c r="S179" s="21">
        <f t="shared" si="4"/>
        <v>10.5146323</v>
      </c>
      <c r="T179" s="33">
        <f t="shared" si="5"/>
        <v>-0.5191028145</v>
      </c>
      <c r="U179" s="36">
        <f t="shared" si="6"/>
        <v>0.1200669181</v>
      </c>
      <c r="V179" s="37">
        <f t="shared" si="7"/>
        <v>10.5146323</v>
      </c>
      <c r="W179" s="37">
        <f t="shared" si="8"/>
        <v>0</v>
      </c>
      <c r="X179" s="38">
        <f t="shared" si="9"/>
        <v>-0.2262716709</v>
      </c>
      <c r="Y179" s="38">
        <f t="shared" si="10"/>
        <v>0.1200669181</v>
      </c>
      <c r="Z179" s="38">
        <f t="shared" si="11"/>
        <v>-0.9986295348</v>
      </c>
      <c r="AA179" s="38">
        <f t="shared" si="12"/>
        <v>0.05233595624</v>
      </c>
    </row>
    <row r="180" ht="15.75" customHeight="1">
      <c r="O180" s="21">
        <v>178.0</v>
      </c>
      <c r="P180" s="21">
        <f t="shared" si="1"/>
        <v>0.5266044955</v>
      </c>
      <c r="Q180" s="21">
        <f t="shared" si="2"/>
        <v>9.994517597</v>
      </c>
      <c r="R180" s="21">
        <f t="shared" si="3"/>
        <v>2.294157339</v>
      </c>
      <c r="S180" s="21">
        <f t="shared" si="4"/>
        <v>10.52112209</v>
      </c>
      <c r="T180" s="33">
        <f t="shared" si="5"/>
        <v>-0.5231096159</v>
      </c>
      <c r="U180" s="36">
        <f t="shared" si="6"/>
        <v>0.08006493649</v>
      </c>
      <c r="V180" s="37">
        <f t="shared" si="7"/>
        <v>10.52112209</v>
      </c>
      <c r="W180" s="37">
        <f t="shared" si="8"/>
        <v>0</v>
      </c>
      <c r="X180" s="38">
        <f t="shared" si="9"/>
        <v>-0.2280181952</v>
      </c>
      <c r="Y180" s="38">
        <f t="shared" si="10"/>
        <v>0.08006493649</v>
      </c>
      <c r="Z180" s="38">
        <f t="shared" si="11"/>
        <v>-0.999390827</v>
      </c>
      <c r="AA180" s="38">
        <f t="shared" si="12"/>
        <v>0.0348994967</v>
      </c>
    </row>
    <row r="181" ht="15.75" customHeight="1">
      <c r="O181" s="21">
        <v>179.0</v>
      </c>
      <c r="P181" s="21">
        <f t="shared" si="1"/>
        <v>0.5263879433</v>
      </c>
      <c r="Q181" s="21">
        <f t="shared" si="2"/>
        <v>9.998629269</v>
      </c>
      <c r="R181" s="21">
        <f t="shared" si="3"/>
        <v>2.294157339</v>
      </c>
      <c r="S181" s="21">
        <f t="shared" si="4"/>
        <v>10.52501721</v>
      </c>
      <c r="T181" s="33">
        <f t="shared" si="5"/>
        <v>-0.525514185</v>
      </c>
      <c r="U181" s="36">
        <f t="shared" si="6"/>
        <v>0.04003856631</v>
      </c>
      <c r="V181" s="37">
        <f t="shared" si="7"/>
        <v>10.52501721</v>
      </c>
      <c r="W181" s="37">
        <f t="shared" si="8"/>
        <v>0</v>
      </c>
      <c r="X181" s="38">
        <f t="shared" si="9"/>
        <v>-0.2290663226</v>
      </c>
      <c r="Y181" s="38">
        <f t="shared" si="10"/>
        <v>0.04003856631</v>
      </c>
      <c r="Z181" s="38">
        <f t="shared" si="11"/>
        <v>-0.9998476952</v>
      </c>
      <c r="AA181" s="38">
        <f t="shared" si="12"/>
        <v>0.01745240644</v>
      </c>
    </row>
    <row r="182" ht="15.75" customHeight="1">
      <c r="O182" s="21">
        <v>180.0</v>
      </c>
      <c r="P182" s="21">
        <f t="shared" si="1"/>
        <v>0.5263157895</v>
      </c>
      <c r="Q182" s="21">
        <f t="shared" si="2"/>
        <v>10</v>
      </c>
      <c r="R182" s="21">
        <f t="shared" si="3"/>
        <v>2.294157339</v>
      </c>
      <c r="S182" s="21">
        <f t="shared" si="4"/>
        <v>10.52631579</v>
      </c>
      <c r="T182" s="33">
        <f t="shared" si="5"/>
        <v>-0.5263157895</v>
      </c>
      <c r="U182" s="36">
        <f t="shared" si="6"/>
        <v>0</v>
      </c>
      <c r="V182" s="37">
        <f t="shared" ref="V182:V361" si="13">SQRT((T182-T2)^2+(U182-U2)^2)</f>
        <v>10.52631579</v>
      </c>
      <c r="W182" s="37">
        <f t="shared" si="8"/>
        <v>0</v>
      </c>
      <c r="X182" s="38">
        <f t="shared" si="9"/>
        <v>-0.2294157338</v>
      </c>
      <c r="Y182" s="38">
        <f t="shared" si="10"/>
        <v>0</v>
      </c>
      <c r="Z182" s="38">
        <f t="shared" si="11"/>
        <v>-1</v>
      </c>
      <c r="AA182" s="38">
        <f t="shared" si="12"/>
        <v>0</v>
      </c>
    </row>
    <row r="183" ht="15.75" customHeight="1">
      <c r="O183" s="21">
        <v>181.0</v>
      </c>
      <c r="P183" s="21">
        <f t="shared" si="1"/>
        <v>0.5263879433</v>
      </c>
      <c r="Q183" s="21">
        <f t="shared" si="2"/>
        <v>9.998629269</v>
      </c>
      <c r="R183" s="21">
        <f t="shared" si="3"/>
        <v>2.294157339</v>
      </c>
      <c r="S183" s="21">
        <f t="shared" si="4"/>
        <v>10.52501721</v>
      </c>
      <c r="T183" s="33">
        <f t="shared" si="5"/>
        <v>-0.525514185</v>
      </c>
      <c r="U183" s="36">
        <f t="shared" si="6"/>
        <v>-0.04003856631</v>
      </c>
      <c r="V183" s="37">
        <f t="shared" si="13"/>
        <v>10.52501721</v>
      </c>
      <c r="W183" s="37">
        <f t="shared" si="8"/>
        <v>0</v>
      </c>
      <c r="X183" s="38">
        <f t="shared" si="9"/>
        <v>-0.2290663226</v>
      </c>
      <c r="Y183" s="38">
        <f t="shared" si="10"/>
        <v>-0.04003856631</v>
      </c>
      <c r="Z183" s="38">
        <f t="shared" si="11"/>
        <v>-0.9998476952</v>
      </c>
      <c r="AA183" s="38">
        <f t="shared" si="12"/>
        <v>-0.01745240644</v>
      </c>
    </row>
    <row r="184" ht="15.75" customHeight="1">
      <c r="O184" s="21">
        <v>182.0</v>
      </c>
      <c r="P184" s="21">
        <f t="shared" si="1"/>
        <v>0.5266044955</v>
      </c>
      <c r="Q184" s="21">
        <f t="shared" si="2"/>
        <v>9.994517597</v>
      </c>
      <c r="R184" s="21">
        <f t="shared" si="3"/>
        <v>2.294157339</v>
      </c>
      <c r="S184" s="21">
        <f t="shared" si="4"/>
        <v>10.52112209</v>
      </c>
      <c r="T184" s="33">
        <f t="shared" si="5"/>
        <v>-0.5231096159</v>
      </c>
      <c r="U184" s="36">
        <f t="shared" si="6"/>
        <v>-0.08006493649</v>
      </c>
      <c r="V184" s="37">
        <f t="shared" si="13"/>
        <v>10.52112209</v>
      </c>
      <c r="W184" s="37">
        <f t="shared" si="8"/>
        <v>0</v>
      </c>
      <c r="X184" s="38">
        <f t="shared" si="9"/>
        <v>-0.2280181952</v>
      </c>
      <c r="Y184" s="38">
        <f t="shared" si="10"/>
        <v>-0.08006493649</v>
      </c>
      <c r="Z184" s="38">
        <f t="shared" si="11"/>
        <v>-0.999390827</v>
      </c>
      <c r="AA184" s="38">
        <f t="shared" si="12"/>
        <v>-0.0348994967</v>
      </c>
    </row>
    <row r="185" ht="15.75" customHeight="1">
      <c r="O185" s="21">
        <v>183.0</v>
      </c>
      <c r="P185" s="21">
        <f t="shared" si="1"/>
        <v>0.5269657187</v>
      </c>
      <c r="Q185" s="21">
        <f t="shared" si="2"/>
        <v>9.987666578</v>
      </c>
      <c r="R185" s="21">
        <f t="shared" si="3"/>
        <v>2.294157339</v>
      </c>
      <c r="S185" s="21">
        <f t="shared" si="4"/>
        <v>10.5146323</v>
      </c>
      <c r="T185" s="33">
        <f t="shared" si="5"/>
        <v>-0.5191028145</v>
      </c>
      <c r="U185" s="36">
        <f t="shared" si="6"/>
        <v>-0.1200669181</v>
      </c>
      <c r="V185" s="37">
        <f t="shared" si="13"/>
        <v>10.5146323</v>
      </c>
      <c r="W185" s="37">
        <f t="shared" si="8"/>
        <v>0</v>
      </c>
      <c r="X185" s="38">
        <f t="shared" si="9"/>
        <v>-0.2262716709</v>
      </c>
      <c r="Y185" s="38">
        <f t="shared" si="10"/>
        <v>-0.1200669181</v>
      </c>
      <c r="Z185" s="38">
        <f t="shared" si="11"/>
        <v>-0.9986295348</v>
      </c>
      <c r="AA185" s="38">
        <f t="shared" si="12"/>
        <v>-0.05233595624</v>
      </c>
    </row>
    <row r="186" ht="15.75" customHeight="1">
      <c r="O186" s="21">
        <v>184.0</v>
      </c>
      <c r="P186" s="21">
        <f t="shared" si="1"/>
        <v>0.5274720684</v>
      </c>
      <c r="Q186" s="21">
        <f t="shared" si="2"/>
        <v>9.978078864</v>
      </c>
      <c r="R186" s="21">
        <f t="shared" si="3"/>
        <v>2.294157339</v>
      </c>
      <c r="S186" s="21">
        <f t="shared" si="4"/>
        <v>10.50555093</v>
      </c>
      <c r="T186" s="33">
        <f t="shared" si="5"/>
        <v>-0.5134950014</v>
      </c>
      <c r="U186" s="36">
        <f t="shared" si="6"/>
        <v>-0.1600323262</v>
      </c>
      <c r="V186" s="37">
        <f t="shared" si="13"/>
        <v>10.50555093</v>
      </c>
      <c r="W186" s="37">
        <f t="shared" si="8"/>
        <v>0</v>
      </c>
      <c r="X186" s="38">
        <f t="shared" si="9"/>
        <v>-0.2238272819</v>
      </c>
      <c r="Y186" s="38">
        <f t="shared" si="10"/>
        <v>-0.1600323262</v>
      </c>
      <c r="Z186" s="38">
        <f t="shared" si="11"/>
        <v>-0.9975640503</v>
      </c>
      <c r="AA186" s="38">
        <f t="shared" si="12"/>
        <v>-0.06975647374</v>
      </c>
    </row>
    <row r="187" ht="15.75" customHeight="1">
      <c r="O187" s="21">
        <v>185.0</v>
      </c>
      <c r="P187" s="21">
        <f t="shared" si="1"/>
        <v>0.5281241836</v>
      </c>
      <c r="Q187" s="21">
        <f t="shared" si="2"/>
        <v>9.965758169</v>
      </c>
      <c r="R187" s="21">
        <f t="shared" si="3"/>
        <v>2.294157339</v>
      </c>
      <c r="S187" s="21">
        <f t="shared" si="4"/>
        <v>10.49388235</v>
      </c>
      <c r="T187" s="33">
        <f t="shared" si="5"/>
        <v>-0.5062878847</v>
      </c>
      <c r="U187" s="36">
        <f t="shared" si="6"/>
        <v>-0.1999489869</v>
      </c>
      <c r="V187" s="37">
        <f t="shared" si="13"/>
        <v>10.49388235</v>
      </c>
      <c r="W187" s="37">
        <f t="shared" si="8"/>
        <v>0</v>
      </c>
      <c r="X187" s="38">
        <f t="shared" si="9"/>
        <v>-0.2206857725</v>
      </c>
      <c r="Y187" s="38">
        <f t="shared" si="10"/>
        <v>-0.1999489869</v>
      </c>
      <c r="Z187" s="38">
        <f t="shared" si="11"/>
        <v>-0.9961946981</v>
      </c>
      <c r="AA187" s="38">
        <f t="shared" si="12"/>
        <v>-0.08715574275</v>
      </c>
    </row>
    <row r="188" ht="15.75" customHeight="1">
      <c r="O188" s="21">
        <v>186.0</v>
      </c>
      <c r="P188" s="21">
        <f t="shared" si="1"/>
        <v>0.5289228892</v>
      </c>
      <c r="Q188" s="21">
        <f t="shared" si="2"/>
        <v>9.95070927</v>
      </c>
      <c r="R188" s="21">
        <f t="shared" si="3"/>
        <v>2.294157339</v>
      </c>
      <c r="S188" s="21">
        <f t="shared" si="4"/>
        <v>10.47963216</v>
      </c>
      <c r="T188" s="33">
        <f t="shared" si="5"/>
        <v>-0.4974836598</v>
      </c>
      <c r="U188" s="36">
        <f t="shared" si="6"/>
        <v>-0.2398047411</v>
      </c>
      <c r="V188" s="37">
        <f t="shared" si="13"/>
        <v>10.47963216</v>
      </c>
      <c r="W188" s="37">
        <f t="shared" si="8"/>
        <v>0</v>
      </c>
      <c r="X188" s="38">
        <f t="shared" si="9"/>
        <v>-0.2168480999</v>
      </c>
      <c r="Y188" s="38">
        <f t="shared" si="10"/>
        <v>-0.2398047411</v>
      </c>
      <c r="Z188" s="38">
        <f t="shared" si="11"/>
        <v>-0.9945218954</v>
      </c>
      <c r="AA188" s="38">
        <f t="shared" si="12"/>
        <v>-0.1045284633</v>
      </c>
    </row>
    <row r="189" ht="15.75" customHeight="1">
      <c r="O189" s="21">
        <v>187.0</v>
      </c>
      <c r="P189" s="21">
        <f t="shared" si="1"/>
        <v>0.5298691981</v>
      </c>
      <c r="Q189" s="21">
        <f t="shared" si="2"/>
        <v>9.932938006</v>
      </c>
      <c r="R189" s="21">
        <f t="shared" si="3"/>
        <v>2.294157339</v>
      </c>
      <c r="S189" s="21">
        <f t="shared" si="4"/>
        <v>10.4628072</v>
      </c>
      <c r="T189" s="33">
        <f t="shared" si="5"/>
        <v>-0.4870850086</v>
      </c>
      <c r="U189" s="36">
        <f t="shared" si="6"/>
        <v>-0.2795874486</v>
      </c>
      <c r="V189" s="37">
        <f t="shared" si="13"/>
        <v>10.4628072</v>
      </c>
      <c r="W189" s="37">
        <f t="shared" si="8"/>
        <v>0</v>
      </c>
      <c r="X189" s="38">
        <f t="shared" si="9"/>
        <v>-0.2123154329</v>
      </c>
      <c r="Y189" s="38">
        <f t="shared" si="10"/>
        <v>-0.2795874486</v>
      </c>
      <c r="Z189" s="38">
        <f t="shared" si="11"/>
        <v>-0.9925461516</v>
      </c>
      <c r="AA189" s="38">
        <f t="shared" si="12"/>
        <v>-0.1218693434</v>
      </c>
    </row>
    <row r="190" ht="15.75" customHeight="1">
      <c r="O190" s="21">
        <v>188.0</v>
      </c>
      <c r="P190" s="21">
        <f t="shared" si="1"/>
        <v>0.530964314</v>
      </c>
      <c r="Q190" s="21">
        <f t="shared" si="2"/>
        <v>9.912451284</v>
      </c>
      <c r="R190" s="21">
        <f t="shared" si="3"/>
        <v>2.294157339</v>
      </c>
      <c r="S190" s="21">
        <f t="shared" si="4"/>
        <v>10.4434156</v>
      </c>
      <c r="T190" s="33">
        <f t="shared" si="5"/>
        <v>-0.4750950986</v>
      </c>
      <c r="U190" s="36">
        <f t="shared" si="6"/>
        <v>-0.319284991</v>
      </c>
      <c r="V190" s="37">
        <f t="shared" si="13"/>
        <v>10.4434156</v>
      </c>
      <c r="W190" s="37">
        <f t="shared" si="8"/>
        <v>0</v>
      </c>
      <c r="X190" s="38">
        <f t="shared" si="9"/>
        <v>-0.2070891523</v>
      </c>
      <c r="Y190" s="38">
        <f t="shared" si="10"/>
        <v>-0.319284991</v>
      </c>
      <c r="Z190" s="38">
        <f t="shared" si="11"/>
        <v>-0.9902680687</v>
      </c>
      <c r="AA190" s="38">
        <f t="shared" si="12"/>
        <v>-0.139173101</v>
      </c>
    </row>
    <row r="191" ht="15.75" customHeight="1">
      <c r="O191" s="21">
        <v>189.0</v>
      </c>
      <c r="P191" s="21">
        <f t="shared" si="1"/>
        <v>0.5322096348</v>
      </c>
      <c r="Q191" s="21">
        <f t="shared" si="2"/>
        <v>9.889257075</v>
      </c>
      <c r="R191" s="21">
        <f t="shared" si="3"/>
        <v>2.294157339</v>
      </c>
      <c r="S191" s="21">
        <f t="shared" si="4"/>
        <v>10.42146671</v>
      </c>
      <c r="T191" s="33">
        <f t="shared" si="5"/>
        <v>-0.461517582</v>
      </c>
      <c r="U191" s="36">
        <f t="shared" si="6"/>
        <v>-0.3588852761</v>
      </c>
      <c r="V191" s="37">
        <f t="shared" si="13"/>
        <v>10.42146671</v>
      </c>
      <c r="W191" s="37">
        <f t="shared" si="8"/>
        <v>0</v>
      </c>
      <c r="X191" s="38">
        <f t="shared" si="9"/>
        <v>-0.2011708501</v>
      </c>
      <c r="Y191" s="38">
        <f t="shared" si="10"/>
        <v>-0.3588852761</v>
      </c>
      <c r="Z191" s="38">
        <f t="shared" si="11"/>
        <v>-0.9876883406</v>
      </c>
      <c r="AA191" s="38">
        <f t="shared" si="12"/>
        <v>-0.156434465</v>
      </c>
    </row>
    <row r="192" ht="15.75" customHeight="1">
      <c r="O192" s="21">
        <v>190.0</v>
      </c>
      <c r="P192" s="21">
        <f t="shared" si="1"/>
        <v>0.5336067565</v>
      </c>
      <c r="Q192" s="21">
        <f t="shared" si="2"/>
        <v>9.86336442</v>
      </c>
      <c r="R192" s="21">
        <f t="shared" si="3"/>
        <v>2.294157339</v>
      </c>
      <c r="S192" s="21">
        <f t="shared" si="4"/>
        <v>10.39697118</v>
      </c>
      <c r="T192" s="33">
        <f t="shared" si="5"/>
        <v>-0.4463565948</v>
      </c>
      <c r="U192" s="36">
        <f t="shared" si="6"/>
        <v>-0.3983762412</v>
      </c>
      <c r="V192" s="37">
        <f t="shared" si="13"/>
        <v>10.39697118</v>
      </c>
      <c r="W192" s="37">
        <f t="shared" si="8"/>
        <v>0</v>
      </c>
      <c r="X192" s="38">
        <f t="shared" si="9"/>
        <v>-0.1945623289</v>
      </c>
      <c r="Y192" s="38">
        <f t="shared" si="10"/>
        <v>-0.3983762412</v>
      </c>
      <c r="Z192" s="38">
        <f t="shared" si="11"/>
        <v>-0.984807753</v>
      </c>
      <c r="AA192" s="38">
        <f t="shared" si="12"/>
        <v>-0.1736481777</v>
      </c>
    </row>
    <row r="193" ht="15.75" customHeight="1">
      <c r="O193" s="21">
        <v>191.0</v>
      </c>
      <c r="P193" s="21">
        <f t="shared" si="1"/>
        <v>0.5351574779</v>
      </c>
      <c r="Q193" s="21">
        <f t="shared" si="2"/>
        <v>9.83478343</v>
      </c>
      <c r="R193" s="21">
        <f t="shared" si="3"/>
        <v>2.294157339</v>
      </c>
      <c r="S193" s="21">
        <f t="shared" si="4"/>
        <v>10.36994091</v>
      </c>
      <c r="T193" s="33">
        <f t="shared" si="5"/>
        <v>-0.4296167549</v>
      </c>
      <c r="U193" s="36">
        <f t="shared" si="6"/>
        <v>-0.4377458571</v>
      </c>
      <c r="V193" s="37">
        <f t="shared" si="13"/>
        <v>10.36994091</v>
      </c>
      <c r="W193" s="37">
        <f t="shared" si="8"/>
        <v>0</v>
      </c>
      <c r="X193" s="38">
        <f t="shared" si="9"/>
        <v>-0.1872656019</v>
      </c>
      <c r="Y193" s="38">
        <f t="shared" si="10"/>
        <v>-0.4377458571</v>
      </c>
      <c r="Z193" s="38">
        <f t="shared" si="11"/>
        <v>-0.9816271834</v>
      </c>
      <c r="AA193" s="38">
        <f t="shared" si="12"/>
        <v>-0.1908089954</v>
      </c>
    </row>
    <row r="194" ht="15.75" customHeight="1">
      <c r="O194" s="21">
        <v>192.0</v>
      </c>
      <c r="P194" s="21">
        <f t="shared" si="1"/>
        <v>0.5368638057</v>
      </c>
      <c r="Q194" s="21">
        <f t="shared" si="2"/>
        <v>9.80352529</v>
      </c>
      <c r="R194" s="21">
        <f t="shared" si="3"/>
        <v>2.294157339</v>
      </c>
      <c r="S194" s="21">
        <f t="shared" si="4"/>
        <v>10.3403891</v>
      </c>
      <c r="T194" s="33">
        <f t="shared" si="5"/>
        <v>-0.4113031617</v>
      </c>
      <c r="U194" s="36">
        <f t="shared" si="6"/>
        <v>-0.4769821314</v>
      </c>
      <c r="V194" s="37">
        <f t="shared" si="13"/>
        <v>10.3403891</v>
      </c>
      <c r="W194" s="37">
        <f t="shared" si="8"/>
        <v>0</v>
      </c>
      <c r="X194" s="38">
        <f t="shared" si="9"/>
        <v>-0.1792828917</v>
      </c>
      <c r="Y194" s="38">
        <f t="shared" si="10"/>
        <v>-0.4769821314</v>
      </c>
      <c r="Z194" s="38">
        <f t="shared" si="11"/>
        <v>-0.9781476007</v>
      </c>
      <c r="AA194" s="38">
        <f t="shared" si="12"/>
        <v>-0.2079116908</v>
      </c>
    </row>
    <row r="195" ht="15.75" customHeight="1">
      <c r="O195" s="21">
        <v>193.0</v>
      </c>
      <c r="P195" s="21">
        <f t="shared" si="1"/>
        <v>0.53872796</v>
      </c>
      <c r="Q195" s="21">
        <f t="shared" si="2"/>
        <v>9.769602261</v>
      </c>
      <c r="R195" s="21">
        <f t="shared" si="3"/>
        <v>2.294157339</v>
      </c>
      <c r="S195" s="21">
        <f t="shared" si="4"/>
        <v>10.30833022</v>
      </c>
      <c r="T195" s="33">
        <f t="shared" si="5"/>
        <v>-0.3914213936</v>
      </c>
      <c r="U195" s="36">
        <f t="shared" si="6"/>
        <v>-0.5160731123</v>
      </c>
      <c r="V195" s="37">
        <f t="shared" si="13"/>
        <v>10.30833022</v>
      </c>
      <c r="W195" s="37">
        <f t="shared" si="8"/>
        <v>0</v>
      </c>
      <c r="X195" s="38">
        <f t="shared" si="9"/>
        <v>-0.1706166299</v>
      </c>
      <c r="Y195" s="38">
        <f t="shared" si="10"/>
        <v>-0.5160731123</v>
      </c>
      <c r="Z195" s="38">
        <f t="shared" si="11"/>
        <v>-0.9743700648</v>
      </c>
      <c r="AA195" s="38">
        <f t="shared" si="12"/>
        <v>-0.2249510543</v>
      </c>
    </row>
    <row r="196" ht="15.75" customHeight="1">
      <c r="O196" s="21">
        <v>194.0</v>
      </c>
      <c r="P196" s="21">
        <f t="shared" si="1"/>
        <v>0.5407523811</v>
      </c>
      <c r="Q196" s="21">
        <f t="shared" si="2"/>
        <v>9.733027686</v>
      </c>
      <c r="R196" s="21">
        <f t="shared" si="3"/>
        <v>2.294157339</v>
      </c>
      <c r="S196" s="21">
        <f t="shared" si="4"/>
        <v>10.27378007</v>
      </c>
      <c r="T196" s="33">
        <f t="shared" si="5"/>
        <v>-0.3699775067</v>
      </c>
      <c r="U196" s="36">
        <f t="shared" si="6"/>
        <v>-0.5550068923</v>
      </c>
      <c r="V196" s="37">
        <f t="shared" si="13"/>
        <v>10.27378007</v>
      </c>
      <c r="W196" s="37">
        <f t="shared" si="8"/>
        <v>0</v>
      </c>
      <c r="X196" s="38">
        <f t="shared" si="9"/>
        <v>-0.1612694563</v>
      </c>
      <c r="Y196" s="38">
        <f t="shared" si="10"/>
        <v>-0.5550068923</v>
      </c>
      <c r="Z196" s="38">
        <f t="shared" si="11"/>
        <v>-0.9702957263</v>
      </c>
      <c r="AA196" s="38">
        <f t="shared" si="12"/>
        <v>-0.2419218956</v>
      </c>
    </row>
    <row r="197" ht="15.75" customHeight="1">
      <c r="O197" s="21">
        <v>195.0</v>
      </c>
      <c r="P197" s="21">
        <f t="shared" si="1"/>
        <v>0.5429397363</v>
      </c>
      <c r="Q197" s="21">
        <f t="shared" si="2"/>
        <v>9.693815989</v>
      </c>
      <c r="R197" s="21">
        <f t="shared" si="3"/>
        <v>2.294157339</v>
      </c>
      <c r="S197" s="21">
        <f t="shared" si="4"/>
        <v>10.23675572</v>
      </c>
      <c r="T197" s="33">
        <f t="shared" si="5"/>
        <v>-0.346978033</v>
      </c>
      <c r="U197" s="36">
        <f t="shared" si="6"/>
        <v>-0.5937716118</v>
      </c>
      <c r="V197" s="37">
        <f t="shared" si="13"/>
        <v>10.23675572</v>
      </c>
      <c r="W197" s="37">
        <f t="shared" si="8"/>
        <v>0</v>
      </c>
      <c r="X197" s="38">
        <f t="shared" si="9"/>
        <v>-0.1512442181</v>
      </c>
      <c r="Y197" s="38">
        <f t="shared" si="10"/>
        <v>-0.5937716118</v>
      </c>
      <c r="Z197" s="38">
        <f t="shared" si="11"/>
        <v>-0.9659258263</v>
      </c>
      <c r="AA197" s="38">
        <f t="shared" si="12"/>
        <v>-0.2588190451</v>
      </c>
    </row>
    <row r="198" ht="15.75" customHeight="1">
      <c r="O198" s="21">
        <v>196.0</v>
      </c>
      <c r="P198" s="21">
        <f t="shared" si="1"/>
        <v>0.5452929279</v>
      </c>
      <c r="Q198" s="21">
        <f t="shared" si="2"/>
        <v>9.651982682</v>
      </c>
      <c r="R198" s="21">
        <f t="shared" si="3"/>
        <v>2.294157339</v>
      </c>
      <c r="S198" s="21">
        <f t="shared" si="4"/>
        <v>10.19727561</v>
      </c>
      <c r="T198" s="33">
        <f t="shared" si="5"/>
        <v>-0.3224299785</v>
      </c>
      <c r="U198" s="36">
        <f t="shared" si="6"/>
        <v>-0.6323554628</v>
      </c>
      <c r="V198" s="37">
        <f t="shared" si="13"/>
        <v>10.19727561</v>
      </c>
      <c r="W198" s="37">
        <f t="shared" si="8"/>
        <v>0</v>
      </c>
      <c r="X198" s="38">
        <f t="shared" si="9"/>
        <v>-0.1405439693</v>
      </c>
      <c r="Y198" s="38">
        <f t="shared" si="10"/>
        <v>-0.6323554628</v>
      </c>
      <c r="Z198" s="38">
        <f t="shared" si="11"/>
        <v>-0.9612616959</v>
      </c>
      <c r="AA198" s="38">
        <f t="shared" si="12"/>
        <v>-0.2756373558</v>
      </c>
    </row>
    <row r="199" ht="15.75" customHeight="1">
      <c r="O199" s="21">
        <v>197.0</v>
      </c>
      <c r="P199" s="21">
        <f t="shared" si="1"/>
        <v>0.5478151016</v>
      </c>
      <c r="Q199" s="21">
        <f t="shared" si="2"/>
        <v>9.607544372</v>
      </c>
      <c r="R199" s="21">
        <f t="shared" si="3"/>
        <v>2.294157339</v>
      </c>
      <c r="S199" s="21">
        <f t="shared" si="4"/>
        <v>10.15535947</v>
      </c>
      <c r="T199" s="33">
        <f t="shared" si="5"/>
        <v>-0.2963408208</v>
      </c>
      <c r="U199" s="36">
        <f t="shared" si="6"/>
        <v>-0.6707466921</v>
      </c>
      <c r="V199" s="37">
        <f t="shared" si="13"/>
        <v>10.15535947</v>
      </c>
      <c r="W199" s="37">
        <f t="shared" si="8"/>
        <v>0</v>
      </c>
      <c r="X199" s="38">
        <f t="shared" si="9"/>
        <v>-0.129171969</v>
      </c>
      <c r="Y199" s="38">
        <f t="shared" si="10"/>
        <v>-0.6707466921</v>
      </c>
      <c r="Z199" s="38">
        <f t="shared" si="11"/>
        <v>-0.956304756</v>
      </c>
      <c r="AA199" s="38">
        <f t="shared" si="12"/>
        <v>-0.2923717047</v>
      </c>
    </row>
    <row r="200" ht="15.75" customHeight="1">
      <c r="O200" s="21">
        <v>198.0</v>
      </c>
      <c r="P200" s="21">
        <f t="shared" si="1"/>
        <v>0.5505096562</v>
      </c>
      <c r="Q200" s="21">
        <f t="shared" si="2"/>
        <v>9.560518761</v>
      </c>
      <c r="R200" s="21">
        <f t="shared" si="3"/>
        <v>2.294157339</v>
      </c>
      <c r="S200" s="21">
        <f t="shared" si="4"/>
        <v>10.11102842</v>
      </c>
      <c r="T200" s="33">
        <f t="shared" si="5"/>
        <v>-0.2687185067</v>
      </c>
      <c r="U200" s="36">
        <f t="shared" si="6"/>
        <v>-0.7089336055</v>
      </c>
      <c r="V200" s="37">
        <f t="shared" si="13"/>
        <v>10.11102842</v>
      </c>
      <c r="W200" s="37">
        <f t="shared" si="8"/>
        <v>0</v>
      </c>
      <c r="X200" s="38">
        <f t="shared" si="9"/>
        <v>-0.1171316815</v>
      </c>
      <c r="Y200" s="38">
        <f t="shared" si="10"/>
        <v>-0.7089336055</v>
      </c>
      <c r="Z200" s="38">
        <f t="shared" si="11"/>
        <v>-0.9510565163</v>
      </c>
      <c r="AA200" s="38">
        <f t="shared" si="12"/>
        <v>-0.3090169944</v>
      </c>
    </row>
    <row r="201" ht="15.75" customHeight="1">
      <c r="O201" s="21">
        <v>199.0</v>
      </c>
      <c r="P201" s="21">
        <f t="shared" si="1"/>
        <v>0.5533802534</v>
      </c>
      <c r="Q201" s="21">
        <f t="shared" si="2"/>
        <v>9.510924657</v>
      </c>
      <c r="R201" s="21">
        <f t="shared" si="3"/>
        <v>2.294157339</v>
      </c>
      <c r="S201" s="21">
        <f t="shared" si="4"/>
        <v>10.06430491</v>
      </c>
      <c r="T201" s="33">
        <f t="shared" si="5"/>
        <v>-0.2395714504</v>
      </c>
      <c r="U201" s="36">
        <f t="shared" si="6"/>
        <v>-0.7469045709</v>
      </c>
      <c r="V201" s="37">
        <f t="shared" si="13"/>
        <v>10.06430491</v>
      </c>
      <c r="W201" s="37">
        <f t="shared" si="8"/>
        <v>0</v>
      </c>
      <c r="X201" s="38">
        <f t="shared" si="9"/>
        <v>-0.1044267742</v>
      </c>
      <c r="Y201" s="38">
        <f t="shared" si="10"/>
        <v>-0.7469045709</v>
      </c>
      <c r="Z201" s="38">
        <f t="shared" si="11"/>
        <v>-0.9455185756</v>
      </c>
      <c r="AA201" s="38">
        <f t="shared" si="12"/>
        <v>-0.3255681545</v>
      </c>
    </row>
    <row r="202" ht="15.75" customHeight="1">
      <c r="O202" s="21">
        <v>200.0</v>
      </c>
      <c r="P202" s="21">
        <f t="shared" si="1"/>
        <v>0.556430829</v>
      </c>
      <c r="Q202" s="21">
        <f t="shared" si="2"/>
        <v>9.458781976</v>
      </c>
      <c r="R202" s="21">
        <f t="shared" si="3"/>
        <v>2.294157339</v>
      </c>
      <c r="S202" s="21">
        <f t="shared" si="4"/>
        <v>10.01521281</v>
      </c>
      <c r="T202" s="33">
        <f t="shared" si="5"/>
        <v>-0.2089085303</v>
      </c>
      <c r="U202" s="36">
        <f t="shared" si="6"/>
        <v>-0.7846480219</v>
      </c>
      <c r="V202" s="37">
        <f t="shared" si="13"/>
        <v>10.01521281</v>
      </c>
      <c r="W202" s="37">
        <f t="shared" si="8"/>
        <v>0</v>
      </c>
      <c r="X202" s="38">
        <f t="shared" si="9"/>
        <v>-0.09106111721</v>
      </c>
      <c r="Y202" s="38">
        <f t="shared" si="10"/>
        <v>-0.7846480219</v>
      </c>
      <c r="Z202" s="38">
        <f t="shared" si="11"/>
        <v>-0.9396926208</v>
      </c>
      <c r="AA202" s="38">
        <f t="shared" si="12"/>
        <v>-0.3420201433</v>
      </c>
    </row>
    <row r="203" ht="15.75" customHeight="1">
      <c r="O203" s="21">
        <v>201.0</v>
      </c>
      <c r="P203" s="21">
        <f t="shared" si="1"/>
        <v>0.5596656052</v>
      </c>
      <c r="Q203" s="21">
        <f t="shared" si="2"/>
        <v>9.404111754</v>
      </c>
      <c r="R203" s="21">
        <f t="shared" si="3"/>
        <v>2.294157339</v>
      </c>
      <c r="S203" s="21">
        <f t="shared" si="4"/>
        <v>9.963777359</v>
      </c>
      <c r="T203" s="33">
        <f t="shared" si="5"/>
        <v>-0.1767390867</v>
      </c>
      <c r="U203" s="36">
        <f t="shared" si="6"/>
        <v>-0.8221524615</v>
      </c>
      <c r="V203" s="37">
        <f t="shared" si="13"/>
        <v>9.963777359</v>
      </c>
      <c r="W203" s="37">
        <f t="shared" si="8"/>
        <v>0</v>
      </c>
      <c r="X203" s="38">
        <f t="shared" si="9"/>
        <v>-0.07703878182</v>
      </c>
      <c r="Y203" s="38">
        <f t="shared" si="10"/>
        <v>-0.8221524615</v>
      </c>
      <c r="Z203" s="38">
        <f t="shared" si="11"/>
        <v>-0.9335804265</v>
      </c>
      <c r="AA203" s="38">
        <f t="shared" si="12"/>
        <v>-0.3583679495</v>
      </c>
    </row>
    <row r="204" ht="15.75" customHeight="1">
      <c r="O204" s="21">
        <v>202.0</v>
      </c>
      <c r="P204" s="21">
        <f t="shared" si="1"/>
        <v>0.5630891034</v>
      </c>
      <c r="Q204" s="21">
        <f t="shared" si="2"/>
        <v>9.34693615</v>
      </c>
      <c r="R204" s="21">
        <f t="shared" si="3"/>
        <v>2.294157339</v>
      </c>
      <c r="S204" s="21">
        <f t="shared" si="4"/>
        <v>9.910025253</v>
      </c>
      <c r="T204" s="33">
        <f t="shared" si="5"/>
        <v>-0.1430729186</v>
      </c>
      <c r="U204" s="36">
        <f t="shared" si="6"/>
        <v>-0.8594064655</v>
      </c>
      <c r="V204" s="37">
        <f t="shared" si="13"/>
        <v>9.910025253</v>
      </c>
      <c r="W204" s="37">
        <f t="shared" si="8"/>
        <v>0</v>
      </c>
      <c r="X204" s="38">
        <f t="shared" si="9"/>
        <v>-0.06236403938</v>
      </c>
      <c r="Y204" s="38">
        <f t="shared" si="10"/>
        <v>-0.8594064655</v>
      </c>
      <c r="Z204" s="38">
        <f t="shared" si="11"/>
        <v>-0.9271838546</v>
      </c>
      <c r="AA204" s="38">
        <f t="shared" si="12"/>
        <v>-0.3746065934</v>
      </c>
    </row>
    <row r="205" ht="15.75" customHeight="1">
      <c r="O205" s="21">
        <v>203.0</v>
      </c>
      <c r="P205" s="21">
        <f t="shared" si="1"/>
        <v>0.5667061584</v>
      </c>
      <c r="Q205" s="21">
        <f t="shared" si="2"/>
        <v>9.287278457</v>
      </c>
      <c r="R205" s="21">
        <f t="shared" si="3"/>
        <v>2.294157339</v>
      </c>
      <c r="S205" s="21">
        <f t="shared" si="4"/>
        <v>9.853984616</v>
      </c>
      <c r="T205" s="33">
        <f t="shared" si="5"/>
        <v>-0.1079202812</v>
      </c>
      <c r="U205" s="36">
        <f t="shared" si="6"/>
        <v>-0.896398686</v>
      </c>
      <c r="V205" s="37">
        <f t="shared" si="13"/>
        <v>9.853984616</v>
      </c>
      <c r="W205" s="37">
        <f t="shared" si="8"/>
        <v>0</v>
      </c>
      <c r="X205" s="38">
        <f t="shared" si="9"/>
        <v>-0.04704135996</v>
      </c>
      <c r="Y205" s="38">
        <f t="shared" si="10"/>
        <v>-0.896398686</v>
      </c>
      <c r="Z205" s="38">
        <f t="shared" si="11"/>
        <v>-0.9205048535</v>
      </c>
      <c r="AA205" s="38">
        <f t="shared" si="12"/>
        <v>-0.3907311285</v>
      </c>
    </row>
    <row r="206" ht="15.75" customHeight="1">
      <c r="O206" s="21">
        <v>204.0</v>
      </c>
      <c r="P206" s="21">
        <f t="shared" si="1"/>
        <v>0.5705219335</v>
      </c>
      <c r="Q206" s="21">
        <f t="shared" si="2"/>
        <v>9.225163114</v>
      </c>
      <c r="R206" s="21">
        <f t="shared" si="3"/>
        <v>2.294157339</v>
      </c>
      <c r="S206" s="21">
        <f t="shared" si="4"/>
        <v>9.795685048</v>
      </c>
      <c r="T206" s="33">
        <f t="shared" si="5"/>
        <v>-0.07129188218</v>
      </c>
      <c r="U206" s="36">
        <f t="shared" si="6"/>
        <v>-0.9331178548</v>
      </c>
      <c r="V206" s="37">
        <f t="shared" si="13"/>
        <v>9.795685048</v>
      </c>
      <c r="W206" s="37">
        <f t="shared" si="8"/>
        <v>0</v>
      </c>
      <c r="X206" s="38">
        <f t="shared" si="9"/>
        <v>-0.03107541099</v>
      </c>
      <c r="Y206" s="38">
        <f t="shared" si="10"/>
        <v>-0.9331178548</v>
      </c>
      <c r="Z206" s="38">
        <f t="shared" si="11"/>
        <v>-0.9135454576</v>
      </c>
      <c r="AA206" s="38">
        <f t="shared" si="12"/>
        <v>-0.4067366431</v>
      </c>
    </row>
    <row r="207" ht="15.75" customHeight="1">
      <c r="O207" s="21">
        <v>205.0</v>
      </c>
      <c r="P207" s="21">
        <f t="shared" si="1"/>
        <v>0.5745419371</v>
      </c>
      <c r="Q207" s="21">
        <f t="shared" si="2"/>
        <v>9.160615712</v>
      </c>
      <c r="R207" s="21">
        <f t="shared" si="3"/>
        <v>2.294157339</v>
      </c>
      <c r="S207" s="21">
        <f t="shared" si="4"/>
        <v>9.735157649</v>
      </c>
      <c r="T207" s="33">
        <f t="shared" si="5"/>
        <v>-0.03319887898</v>
      </c>
      <c r="U207" s="36">
        <f t="shared" si="6"/>
        <v>-0.9695527868</v>
      </c>
      <c r="V207" s="37">
        <f t="shared" si="13"/>
        <v>9.735157649</v>
      </c>
      <c r="W207" s="37">
        <f t="shared" si="8"/>
        <v>0</v>
      </c>
      <c r="X207" s="38">
        <f t="shared" si="9"/>
        <v>-0.01447105585</v>
      </c>
      <c r="Y207" s="38">
        <f t="shared" si="10"/>
        <v>-0.9695527868</v>
      </c>
      <c r="Z207" s="38">
        <f t="shared" si="11"/>
        <v>-0.906307787</v>
      </c>
      <c r="AA207" s="38">
        <f t="shared" si="12"/>
        <v>-0.4226182617</v>
      </c>
    </row>
    <row r="208" ht="15.75" customHeight="1">
      <c r="O208" s="21">
        <v>206.0</v>
      </c>
      <c r="P208" s="21">
        <f t="shared" si="1"/>
        <v>0.5787720406</v>
      </c>
      <c r="Q208" s="21">
        <f t="shared" si="2"/>
        <v>9.093663009</v>
      </c>
      <c r="R208" s="21">
        <f t="shared" si="3"/>
        <v>2.294157339</v>
      </c>
      <c r="S208" s="21">
        <f t="shared" si="4"/>
        <v>9.672435049</v>
      </c>
      <c r="T208" s="33">
        <f t="shared" si="5"/>
        <v>0.006347124919</v>
      </c>
      <c r="U208" s="36">
        <f t="shared" si="6"/>
        <v>-1.005692384</v>
      </c>
      <c r="V208" s="37">
        <f t="shared" si="13"/>
        <v>9.672435049</v>
      </c>
      <c r="W208" s="37">
        <f t="shared" si="8"/>
        <v>0</v>
      </c>
      <c r="X208" s="38">
        <f t="shared" si="9"/>
        <v>0.00276664761</v>
      </c>
      <c r="Y208" s="38">
        <f t="shared" si="10"/>
        <v>-1.005692384</v>
      </c>
      <c r="Z208" s="38">
        <f t="shared" si="11"/>
        <v>-0.8987940463</v>
      </c>
      <c r="AA208" s="38">
        <f t="shared" si="12"/>
        <v>-0.4383711468</v>
      </c>
    </row>
    <row r="209" ht="15.75" customHeight="1">
      <c r="O209" s="21">
        <v>207.0</v>
      </c>
      <c r="P209" s="21">
        <f t="shared" si="1"/>
        <v>0.5832184973</v>
      </c>
      <c r="Q209" s="21">
        <f t="shared" si="2"/>
        <v>9.02433294</v>
      </c>
      <c r="R209" s="21">
        <f t="shared" si="3"/>
        <v>2.294157339</v>
      </c>
      <c r="S209" s="21">
        <f t="shared" si="4"/>
        <v>9.607551437</v>
      </c>
      <c r="T209" s="33">
        <f t="shared" si="5"/>
        <v>0.04733408341</v>
      </c>
      <c r="U209" s="36">
        <f t="shared" si="6"/>
        <v>-1.041525637</v>
      </c>
      <c r="V209" s="37">
        <f t="shared" si="13"/>
        <v>9.607551437</v>
      </c>
      <c r="W209" s="37">
        <f t="shared" si="8"/>
        <v>0</v>
      </c>
      <c r="X209" s="38">
        <f t="shared" si="9"/>
        <v>0.02063244861</v>
      </c>
      <c r="Y209" s="38">
        <f t="shared" si="10"/>
        <v>-1.041525637</v>
      </c>
      <c r="Z209" s="38">
        <f t="shared" si="11"/>
        <v>-0.8910065242</v>
      </c>
      <c r="AA209" s="38">
        <f t="shared" si="12"/>
        <v>-0.4539904997</v>
      </c>
    </row>
    <row r="210" ht="15.75" customHeight="1">
      <c r="O210" s="21">
        <v>208.0</v>
      </c>
      <c r="P210" s="21">
        <f t="shared" si="1"/>
        <v>0.5878879629</v>
      </c>
      <c r="Q210" s="21">
        <f t="shared" si="2"/>
        <v>8.952654635</v>
      </c>
      <c r="R210" s="21">
        <f t="shared" si="3"/>
        <v>2.294157339</v>
      </c>
      <c r="S210" s="21">
        <f t="shared" si="4"/>
        <v>9.540542598</v>
      </c>
      <c r="T210" s="33">
        <f t="shared" si="5"/>
        <v>0.08974951147</v>
      </c>
      <c r="U210" s="36">
        <f t="shared" si="6"/>
        <v>-1.077041631</v>
      </c>
      <c r="V210" s="37">
        <f t="shared" si="13"/>
        <v>9.540542598</v>
      </c>
      <c r="W210" s="37">
        <f t="shared" si="8"/>
        <v>0</v>
      </c>
      <c r="X210" s="38">
        <f t="shared" si="9"/>
        <v>0.03912090507</v>
      </c>
      <c r="Y210" s="38">
        <f t="shared" si="10"/>
        <v>-1.077041631</v>
      </c>
      <c r="Z210" s="38">
        <f t="shared" si="11"/>
        <v>-0.8829475929</v>
      </c>
      <c r="AA210" s="38">
        <f t="shared" si="12"/>
        <v>-0.4694715628</v>
      </c>
    </row>
    <row r="211" ht="15.75" customHeight="1">
      <c r="O211" s="21">
        <v>209.0</v>
      </c>
      <c r="P211" s="21">
        <f t="shared" si="1"/>
        <v>0.5927875182</v>
      </c>
      <c r="Q211" s="21">
        <f t="shared" si="2"/>
        <v>8.878658431</v>
      </c>
      <c r="R211" s="21">
        <f t="shared" si="3"/>
        <v>2.294157339</v>
      </c>
      <c r="S211" s="21">
        <f t="shared" si="4"/>
        <v>9.471445949</v>
      </c>
      <c r="T211" s="33">
        <f t="shared" si="5"/>
        <v>0.133580489</v>
      </c>
      <c r="U211" s="36">
        <f t="shared" si="6"/>
        <v>-1.112229548</v>
      </c>
      <c r="V211" s="37">
        <f t="shared" si="13"/>
        <v>9.471445949</v>
      </c>
      <c r="W211" s="37">
        <f t="shared" si="8"/>
        <v>0</v>
      </c>
      <c r="X211" s="38">
        <f t="shared" si="9"/>
        <v>0.05822638521</v>
      </c>
      <c r="Y211" s="38">
        <f t="shared" si="10"/>
        <v>-1.112229548</v>
      </c>
      <c r="Z211" s="38">
        <f t="shared" si="11"/>
        <v>-0.8746197071</v>
      </c>
      <c r="AA211" s="38">
        <f t="shared" si="12"/>
        <v>-0.4848096202</v>
      </c>
    </row>
    <row r="212" ht="15.75" customHeight="1">
      <c r="O212" s="21">
        <v>210.0</v>
      </c>
      <c r="P212" s="21">
        <f t="shared" si="1"/>
        <v>0.5979246925</v>
      </c>
      <c r="Q212" s="21">
        <f t="shared" si="2"/>
        <v>8.802375889</v>
      </c>
      <c r="R212" s="21">
        <f t="shared" si="3"/>
        <v>2.294157339</v>
      </c>
      <c r="S212" s="21">
        <f t="shared" si="4"/>
        <v>9.400300582</v>
      </c>
      <c r="T212" s="33">
        <f t="shared" si="5"/>
        <v>0.1788136645</v>
      </c>
      <c r="U212" s="36">
        <f t="shared" si="6"/>
        <v>-1.14707867</v>
      </c>
      <c r="V212" s="37">
        <f t="shared" si="13"/>
        <v>9.400300582</v>
      </c>
      <c r="W212" s="37">
        <f t="shared" si="8"/>
        <v>0</v>
      </c>
      <c r="X212" s="38">
        <f t="shared" si="9"/>
        <v>0.07794306933</v>
      </c>
      <c r="Y212" s="38">
        <f t="shared" si="10"/>
        <v>-1.14707867</v>
      </c>
      <c r="Z212" s="38">
        <f t="shared" si="11"/>
        <v>-0.8660254038</v>
      </c>
      <c r="AA212" s="38">
        <f t="shared" si="12"/>
        <v>-0.5</v>
      </c>
    </row>
    <row r="213" ht="15.75" customHeight="1">
      <c r="O213" s="21">
        <v>211.0</v>
      </c>
      <c r="P213" s="21">
        <f t="shared" si="1"/>
        <v>0.6033074894</v>
      </c>
      <c r="Q213" s="21">
        <f t="shared" si="2"/>
        <v>8.723839815</v>
      </c>
      <c r="R213" s="21">
        <f t="shared" si="3"/>
        <v>2.294157339</v>
      </c>
      <c r="S213" s="21">
        <f t="shared" si="4"/>
        <v>9.327147304</v>
      </c>
      <c r="T213" s="33">
        <f t="shared" si="5"/>
        <v>0.2254352597</v>
      </c>
      <c r="U213" s="36">
        <f t="shared" si="6"/>
        <v>-1.181578379</v>
      </c>
      <c r="V213" s="37">
        <f t="shared" si="13"/>
        <v>9.327147304</v>
      </c>
      <c r="W213" s="37">
        <f t="shared" si="8"/>
        <v>0</v>
      </c>
      <c r="X213" s="38">
        <f t="shared" si="9"/>
        <v>0.09826495152</v>
      </c>
      <c r="Y213" s="38">
        <f t="shared" si="10"/>
        <v>-1.181578379</v>
      </c>
      <c r="Z213" s="38">
        <f t="shared" si="11"/>
        <v>-0.8571673007</v>
      </c>
      <c r="AA213" s="38">
        <f t="shared" si="12"/>
        <v>-0.5150380749</v>
      </c>
    </row>
    <row r="214" ht="15.75" customHeight="1">
      <c r="O214" s="21">
        <v>212.0</v>
      </c>
      <c r="P214" s="21">
        <f t="shared" si="1"/>
        <v>0.6089444148</v>
      </c>
      <c r="Q214" s="21">
        <f t="shared" si="2"/>
        <v>8.643084276</v>
      </c>
      <c r="R214" s="21">
        <f t="shared" si="3"/>
        <v>2.294157339</v>
      </c>
      <c r="S214" s="21">
        <f t="shared" si="4"/>
        <v>9.252028691</v>
      </c>
      <c r="T214" s="33">
        <f t="shared" si="5"/>
        <v>0.2734310731</v>
      </c>
      <c r="U214" s="36">
        <f t="shared" si="6"/>
        <v>-1.215718169</v>
      </c>
      <c r="V214" s="37">
        <f t="shared" si="13"/>
        <v>9.252028691</v>
      </c>
      <c r="W214" s="37">
        <f t="shared" si="8"/>
        <v>0</v>
      </c>
      <c r="X214" s="38">
        <f t="shared" si="9"/>
        <v>0.1191858416</v>
      </c>
      <c r="Y214" s="38">
        <f t="shared" si="10"/>
        <v>-1.215718169</v>
      </c>
      <c r="Z214" s="38">
        <f t="shared" si="11"/>
        <v>-0.8480480962</v>
      </c>
      <c r="AA214" s="38">
        <f t="shared" si="12"/>
        <v>-0.5299192642</v>
      </c>
    </row>
    <row r="215" ht="15.75" customHeight="1">
      <c r="O215" s="21">
        <v>213.0</v>
      </c>
      <c r="P215" s="21">
        <f t="shared" si="1"/>
        <v>0.6148445063</v>
      </c>
      <c r="Q215" s="21">
        <f t="shared" si="2"/>
        <v>8.560144626</v>
      </c>
      <c r="R215" s="21">
        <f t="shared" si="3"/>
        <v>2.294157339</v>
      </c>
      <c r="S215" s="21">
        <f t="shared" si="4"/>
        <v>9.174989133</v>
      </c>
      <c r="T215" s="33">
        <f t="shared" si="5"/>
        <v>0.3227864848</v>
      </c>
      <c r="U215" s="36">
        <f t="shared" si="6"/>
        <v>-1.249487639</v>
      </c>
      <c r="V215" s="37">
        <f t="shared" si="13"/>
        <v>9.174989133</v>
      </c>
      <c r="W215" s="37">
        <f t="shared" si="8"/>
        <v>0</v>
      </c>
      <c r="X215" s="38">
        <f t="shared" si="9"/>
        <v>0.1406993667</v>
      </c>
      <c r="Y215" s="38">
        <f t="shared" si="10"/>
        <v>-1.249487639</v>
      </c>
      <c r="Z215" s="38">
        <f t="shared" si="11"/>
        <v>-0.8386705679</v>
      </c>
      <c r="AA215" s="38">
        <f t="shared" si="12"/>
        <v>-0.544639035</v>
      </c>
    </row>
    <row r="216" ht="15.75" customHeight="1">
      <c r="O216" s="21">
        <v>214.0</v>
      </c>
      <c r="P216" s="21">
        <f t="shared" si="1"/>
        <v>0.6210173652</v>
      </c>
      <c r="Q216" s="21">
        <f t="shared" si="2"/>
        <v>8.475057529</v>
      </c>
      <c r="R216" s="21">
        <f t="shared" si="3"/>
        <v>2.294157339</v>
      </c>
      <c r="S216" s="21">
        <f t="shared" si="4"/>
        <v>9.096074894</v>
      </c>
      <c r="T216" s="33">
        <f t="shared" si="5"/>
        <v>0.3734864605</v>
      </c>
      <c r="U216" s="36">
        <f t="shared" si="6"/>
        <v>-1.282876503</v>
      </c>
      <c r="V216" s="37">
        <f t="shared" si="13"/>
        <v>9.096074894</v>
      </c>
      <c r="W216" s="37">
        <f t="shared" si="8"/>
        <v>0</v>
      </c>
      <c r="X216" s="38">
        <f t="shared" si="9"/>
        <v>0.1627989738</v>
      </c>
      <c r="Y216" s="38">
        <f t="shared" si="10"/>
        <v>-1.282876503</v>
      </c>
      <c r="Z216" s="38">
        <f t="shared" si="11"/>
        <v>-0.8290375726</v>
      </c>
      <c r="AA216" s="38">
        <f t="shared" si="12"/>
        <v>-0.5591929035</v>
      </c>
    </row>
    <row r="217" ht="15.75" customHeight="1">
      <c r="O217" s="21">
        <v>215.0</v>
      </c>
      <c r="P217" s="21">
        <f t="shared" si="1"/>
        <v>0.6274731911</v>
      </c>
      <c r="Q217" s="21">
        <f t="shared" si="2"/>
        <v>8.387860982</v>
      </c>
      <c r="R217" s="21">
        <f t="shared" si="3"/>
        <v>2.294157339</v>
      </c>
      <c r="S217" s="21">
        <f t="shared" si="4"/>
        <v>9.015334173</v>
      </c>
      <c r="T217" s="33">
        <f t="shared" si="5"/>
        <v>0.4255155567</v>
      </c>
      <c r="U217" s="36">
        <f t="shared" si="6"/>
        <v>-1.315874591</v>
      </c>
      <c r="V217" s="37">
        <f t="shared" si="13"/>
        <v>9.015334173</v>
      </c>
      <c r="W217" s="37">
        <f t="shared" si="8"/>
        <v>0</v>
      </c>
      <c r="X217" s="38">
        <f t="shared" si="9"/>
        <v>0.185477931</v>
      </c>
      <c r="Y217" s="38">
        <f t="shared" si="10"/>
        <v>-1.315874591</v>
      </c>
      <c r="Z217" s="38">
        <f t="shared" si="11"/>
        <v>-0.8191520443</v>
      </c>
      <c r="AA217" s="38">
        <f t="shared" si="12"/>
        <v>-0.5735764364</v>
      </c>
    </row>
    <row r="218" ht="15.75" customHeight="1">
      <c r="O218" s="21">
        <v>216.0</v>
      </c>
      <c r="P218" s="21">
        <f t="shared" si="1"/>
        <v>0.6342228185</v>
      </c>
      <c r="Q218" s="21">
        <f t="shared" si="2"/>
        <v>8.298594347</v>
      </c>
      <c r="R218" s="21">
        <f t="shared" si="3"/>
        <v>2.294157339</v>
      </c>
      <c r="S218" s="21">
        <f t="shared" si="4"/>
        <v>8.932817165</v>
      </c>
      <c r="T218" s="33">
        <f t="shared" si="5"/>
        <v>0.4788579247</v>
      </c>
      <c r="U218" s="36">
        <f t="shared" si="6"/>
        <v>-1.34847185</v>
      </c>
      <c r="V218" s="37">
        <f t="shared" si="13"/>
        <v>8.932817165</v>
      </c>
      <c r="W218" s="37">
        <f t="shared" si="8"/>
        <v>0</v>
      </c>
      <c r="X218" s="38">
        <f t="shared" si="9"/>
        <v>0.2087293302</v>
      </c>
      <c r="Y218" s="38">
        <f t="shared" si="10"/>
        <v>-1.34847185</v>
      </c>
      <c r="Z218" s="38">
        <f t="shared" si="11"/>
        <v>-0.8090169944</v>
      </c>
      <c r="AA218" s="38">
        <f t="shared" si="12"/>
        <v>-0.5877852523</v>
      </c>
    </row>
    <row r="219" ht="15.75" customHeight="1">
      <c r="O219" s="21">
        <v>217.0</v>
      </c>
      <c r="P219" s="21">
        <f t="shared" si="1"/>
        <v>0.6412777569</v>
      </c>
      <c r="Q219" s="21">
        <f t="shared" si="2"/>
        <v>8.207298381</v>
      </c>
      <c r="R219" s="21">
        <f t="shared" si="3"/>
        <v>2.294157339</v>
      </c>
      <c r="S219" s="21">
        <f t="shared" si="4"/>
        <v>8.848576138</v>
      </c>
      <c r="T219" s="33">
        <f t="shared" si="5"/>
        <v>0.5334973159</v>
      </c>
      <c r="U219" s="36">
        <f t="shared" si="6"/>
        <v>-1.380658352</v>
      </c>
      <c r="V219" s="37">
        <f t="shared" si="13"/>
        <v>8.848576138</v>
      </c>
      <c r="W219" s="37">
        <f t="shared" si="8"/>
        <v>0</v>
      </c>
      <c r="X219" s="38">
        <f t="shared" si="9"/>
        <v>0.2325460886</v>
      </c>
      <c r="Y219" s="38">
        <f t="shared" si="10"/>
        <v>-1.380658352</v>
      </c>
      <c r="Z219" s="38">
        <f t="shared" si="11"/>
        <v>-0.79863551</v>
      </c>
      <c r="AA219" s="38">
        <f t="shared" si="12"/>
        <v>-0.6018150232</v>
      </c>
    </row>
    <row r="220" ht="15.75" customHeight="1">
      <c r="O220" s="21">
        <v>218.0</v>
      </c>
      <c r="P220" s="21">
        <f t="shared" si="1"/>
        <v>0.6486502331</v>
      </c>
      <c r="Q220" s="21">
        <f t="shared" si="2"/>
        <v>8.11401527</v>
      </c>
      <c r="R220" s="21">
        <f t="shared" si="3"/>
        <v>2.294157339</v>
      </c>
      <c r="S220" s="21">
        <f t="shared" si="4"/>
        <v>8.762665503</v>
      </c>
      <c r="T220" s="33">
        <f t="shared" si="5"/>
        <v>0.5894170866</v>
      </c>
      <c r="U220" s="36">
        <f t="shared" si="6"/>
        <v>-1.412424292</v>
      </c>
      <c r="V220" s="37">
        <f t="shared" si="13"/>
        <v>8.762665503</v>
      </c>
      <c r="W220" s="37">
        <f t="shared" si="8"/>
        <v>0</v>
      </c>
      <c r="X220" s="38">
        <f t="shared" si="9"/>
        <v>0.2569209516</v>
      </c>
      <c r="Y220" s="38">
        <f t="shared" si="10"/>
        <v>-1.412424292</v>
      </c>
      <c r="Z220" s="38">
        <f t="shared" si="11"/>
        <v>-0.7880107536</v>
      </c>
      <c r="AA220" s="38">
        <f t="shared" si="12"/>
        <v>-0.6156614753</v>
      </c>
    </row>
    <row r="221" ht="15.75" customHeight="1">
      <c r="O221" s="21">
        <v>219.0</v>
      </c>
      <c r="P221" s="21">
        <f t="shared" si="1"/>
        <v>0.656353237</v>
      </c>
      <c r="Q221" s="21">
        <f t="shared" si="2"/>
        <v>8.018788664</v>
      </c>
      <c r="R221" s="21">
        <f t="shared" si="3"/>
        <v>2.294157339</v>
      </c>
      <c r="S221" s="21">
        <f t="shared" si="4"/>
        <v>8.675141901</v>
      </c>
      <c r="T221" s="33">
        <f t="shared" si="5"/>
        <v>0.6466002032</v>
      </c>
      <c r="U221" s="36">
        <f t="shared" si="6"/>
        <v>-1.443759994</v>
      </c>
      <c r="V221" s="37">
        <f t="shared" si="13"/>
        <v>8.675141901</v>
      </c>
      <c r="W221" s="37">
        <f t="shared" si="8"/>
        <v>0</v>
      </c>
      <c r="X221" s="38">
        <f t="shared" si="9"/>
        <v>0.2818464942</v>
      </c>
      <c r="Y221" s="38">
        <f t="shared" si="10"/>
        <v>-1.443759994</v>
      </c>
      <c r="Z221" s="38">
        <f t="shared" si="11"/>
        <v>-0.7771459615</v>
      </c>
      <c r="AA221" s="38">
        <f t="shared" si="12"/>
        <v>-0.629320391</v>
      </c>
    </row>
    <row r="222" ht="15.75" customHeight="1">
      <c r="O222" s="21">
        <v>220.0</v>
      </c>
      <c r="P222" s="21">
        <f t="shared" si="1"/>
        <v>0.6644005708</v>
      </c>
      <c r="Q222" s="21">
        <f t="shared" si="2"/>
        <v>7.921663719</v>
      </c>
      <c r="R222" s="21">
        <f t="shared" si="3"/>
        <v>2.294157339</v>
      </c>
      <c r="S222" s="21">
        <f t="shared" si="4"/>
        <v>8.58606429</v>
      </c>
      <c r="T222" s="33">
        <f t="shared" si="5"/>
        <v>0.7050292471</v>
      </c>
      <c r="U222" s="36">
        <f t="shared" si="6"/>
        <v>-1.474655912</v>
      </c>
      <c r="V222" s="37">
        <f t="shared" si="13"/>
        <v>8.58606429</v>
      </c>
      <c r="W222" s="37">
        <f t="shared" si="8"/>
        <v>0</v>
      </c>
      <c r="X222" s="38">
        <f t="shared" si="9"/>
        <v>0.307315124</v>
      </c>
      <c r="Y222" s="38">
        <f t="shared" si="10"/>
        <v>-1.474655912</v>
      </c>
      <c r="Z222" s="38">
        <f t="shared" si="11"/>
        <v>-0.7660444431</v>
      </c>
      <c r="AA222" s="38">
        <f t="shared" si="12"/>
        <v>-0.6427876097</v>
      </c>
    </row>
    <row r="223" ht="15.75" customHeight="1">
      <c r="O223" s="21">
        <v>221.0</v>
      </c>
      <c r="P223" s="21">
        <f t="shared" si="1"/>
        <v>0.6728069017</v>
      </c>
      <c r="Q223" s="21">
        <f t="shared" si="2"/>
        <v>7.822687138</v>
      </c>
      <c r="R223" s="21">
        <f t="shared" si="3"/>
        <v>2.294157339</v>
      </c>
      <c r="S223" s="21">
        <f t="shared" si="4"/>
        <v>8.49549404</v>
      </c>
      <c r="T223" s="33">
        <f t="shared" si="5"/>
        <v>0.7646864203</v>
      </c>
      <c r="U223" s="36">
        <f t="shared" si="6"/>
        <v>-1.505102636</v>
      </c>
      <c r="V223" s="37">
        <f t="shared" si="13"/>
        <v>8.49549404</v>
      </c>
      <c r="W223" s="37">
        <f t="shared" si="8"/>
        <v>0</v>
      </c>
      <c r="X223" s="38">
        <f t="shared" si="9"/>
        <v>0.3333190829</v>
      </c>
      <c r="Y223" s="38">
        <f t="shared" si="10"/>
        <v>-1.505102636</v>
      </c>
      <c r="Z223" s="38">
        <f t="shared" si="11"/>
        <v>-0.7547095802</v>
      </c>
      <c r="AA223" s="38">
        <f t="shared" si="12"/>
        <v>-0.656059029</v>
      </c>
    </row>
    <row r="224" ht="15.75" customHeight="1">
      <c r="O224" s="21">
        <v>222.0</v>
      </c>
      <c r="P224" s="21">
        <f t="shared" si="1"/>
        <v>0.6815878184</v>
      </c>
      <c r="Q224" s="21">
        <f t="shared" si="2"/>
        <v>7.72190722</v>
      </c>
      <c r="R224" s="21">
        <f t="shared" si="3"/>
        <v>2.294157339</v>
      </c>
      <c r="S224" s="21">
        <f t="shared" si="4"/>
        <v>8.403495039</v>
      </c>
      <c r="T224" s="33">
        <f t="shared" si="5"/>
        <v>0.8255535506</v>
      </c>
      <c r="U224" s="36">
        <f t="shared" si="6"/>
        <v>-1.535090891</v>
      </c>
      <c r="V224" s="37">
        <f t="shared" si="13"/>
        <v>8.403495039</v>
      </c>
      <c r="W224" s="37">
        <f t="shared" si="8"/>
        <v>0</v>
      </c>
      <c r="X224" s="38">
        <f t="shared" si="9"/>
        <v>0.3598504499</v>
      </c>
      <c r="Y224" s="38">
        <f t="shared" si="10"/>
        <v>-1.535090891</v>
      </c>
      <c r="Z224" s="38">
        <f t="shared" si="11"/>
        <v>-0.7431448255</v>
      </c>
      <c r="AA224" s="38">
        <f t="shared" si="12"/>
        <v>-0.6691306064</v>
      </c>
    </row>
    <row r="225" ht="15.75" customHeight="1">
      <c r="O225" s="21">
        <v>223.0</v>
      </c>
      <c r="P225" s="21">
        <f t="shared" si="1"/>
        <v>0.6907598917</v>
      </c>
      <c r="Q225" s="21">
        <f t="shared" si="2"/>
        <v>7.619373909</v>
      </c>
      <c r="R225" s="21">
        <f t="shared" si="3"/>
        <v>2.294157339</v>
      </c>
      <c r="S225" s="21">
        <f t="shared" si="4"/>
        <v>8.310133801</v>
      </c>
      <c r="T225" s="33">
        <f t="shared" si="5"/>
        <v>0.8876120972</v>
      </c>
      <c r="U225" s="36">
        <f t="shared" si="6"/>
        <v>-1.564611543</v>
      </c>
      <c r="V225" s="37">
        <f t="shared" si="13"/>
        <v>8.310133801</v>
      </c>
      <c r="W225" s="37">
        <f t="shared" si="8"/>
        <v>0</v>
      </c>
      <c r="X225" s="38">
        <f t="shared" si="9"/>
        <v>0.3869011432</v>
      </c>
      <c r="Y225" s="38">
        <f t="shared" si="10"/>
        <v>-1.564611543</v>
      </c>
      <c r="Z225" s="38">
        <f t="shared" si="11"/>
        <v>-0.7313537016</v>
      </c>
      <c r="AA225" s="38">
        <f t="shared" si="12"/>
        <v>-0.6819983601</v>
      </c>
    </row>
    <row r="226" ht="15.75" customHeight="1">
      <c r="O226" s="21">
        <v>224.0</v>
      </c>
      <c r="P226" s="21">
        <f t="shared" si="1"/>
        <v>0.7003407391</v>
      </c>
      <c r="Q226" s="21">
        <f t="shared" si="2"/>
        <v>7.51513885</v>
      </c>
      <c r="R226" s="21">
        <f t="shared" si="3"/>
        <v>2.294157339</v>
      </c>
      <c r="S226" s="21">
        <f t="shared" si="4"/>
        <v>8.215479589</v>
      </c>
      <c r="T226" s="33">
        <f t="shared" si="5"/>
        <v>0.9508431566</v>
      </c>
      <c r="U226" s="36">
        <f t="shared" si="6"/>
        <v>-1.593655599</v>
      </c>
      <c r="V226" s="37">
        <f t="shared" si="13"/>
        <v>8.215479589</v>
      </c>
      <c r="W226" s="37">
        <f t="shared" si="8"/>
        <v>0</v>
      </c>
      <c r="X226" s="38">
        <f t="shared" si="9"/>
        <v>0.414462923</v>
      </c>
      <c r="Y226" s="38">
        <f t="shared" si="10"/>
        <v>-1.593655599</v>
      </c>
      <c r="Z226" s="38">
        <f t="shared" si="11"/>
        <v>-0.7193398003</v>
      </c>
      <c r="AA226" s="38">
        <f t="shared" si="12"/>
        <v>-0.6946583705</v>
      </c>
    </row>
    <row r="227" ht="15.75" customHeight="1">
      <c r="O227" s="21">
        <v>225.0</v>
      </c>
      <c r="P227" s="21">
        <f t="shared" si="1"/>
        <v>0.7103490945</v>
      </c>
      <c r="Q227" s="21">
        <f t="shared" si="2"/>
        <v>7.409255445</v>
      </c>
      <c r="R227" s="21">
        <f t="shared" si="3"/>
        <v>2.294157339</v>
      </c>
      <c r="S227" s="21">
        <f t="shared" si="4"/>
        <v>8.119604539</v>
      </c>
      <c r="T227" s="33">
        <f t="shared" si="5"/>
        <v>1.015227468</v>
      </c>
      <c r="U227" s="36">
        <f t="shared" si="6"/>
        <v>-1.622214212</v>
      </c>
      <c r="V227" s="37">
        <f t="shared" si="13"/>
        <v>8.119604539</v>
      </c>
      <c r="W227" s="37">
        <f t="shared" si="8"/>
        <v>0</v>
      </c>
      <c r="X227" s="38">
        <f t="shared" si="9"/>
        <v>0.4425273937</v>
      </c>
      <c r="Y227" s="38">
        <f t="shared" si="10"/>
        <v>-1.622214212</v>
      </c>
      <c r="Z227" s="38">
        <f t="shared" si="11"/>
        <v>-0.7071067812</v>
      </c>
      <c r="AA227" s="38">
        <f t="shared" si="12"/>
        <v>-0.7071067812</v>
      </c>
    </row>
    <row r="228" ht="15.75" customHeight="1">
      <c r="O228" s="21">
        <v>226.0</v>
      </c>
      <c r="P228" s="21">
        <f t="shared" si="1"/>
        <v>0.7208048824</v>
      </c>
      <c r="Q228" s="21">
        <f t="shared" si="2"/>
        <v>7.301778921</v>
      </c>
      <c r="R228" s="21">
        <f t="shared" si="3"/>
        <v>2.294157339</v>
      </c>
      <c r="S228" s="21">
        <f t="shared" si="4"/>
        <v>8.022583803</v>
      </c>
      <c r="T228" s="33">
        <f t="shared" si="5"/>
        <v>1.080745419</v>
      </c>
      <c r="U228" s="36">
        <f t="shared" si="6"/>
        <v>-1.650278682</v>
      </c>
      <c r="V228" s="37">
        <f t="shared" si="13"/>
        <v>8.022583803</v>
      </c>
      <c r="W228" s="37">
        <f t="shared" si="8"/>
        <v>0</v>
      </c>
      <c r="X228" s="38">
        <f t="shared" si="9"/>
        <v>0.4710860065</v>
      </c>
      <c r="Y228" s="38">
        <f t="shared" si="10"/>
        <v>-1.650278682</v>
      </c>
      <c r="Z228" s="38">
        <f t="shared" si="11"/>
        <v>-0.6946583705</v>
      </c>
      <c r="AA228" s="38">
        <f t="shared" si="12"/>
        <v>-0.7193398003</v>
      </c>
    </row>
    <row r="229" ht="15.75" customHeight="1">
      <c r="O229" s="21">
        <v>227.0</v>
      </c>
      <c r="P229" s="21">
        <f t="shared" si="1"/>
        <v>0.7317292969</v>
      </c>
      <c r="Q229" s="21">
        <f t="shared" si="2"/>
        <v>7.192766394</v>
      </c>
      <c r="R229" s="21">
        <f t="shared" si="3"/>
        <v>2.294157339</v>
      </c>
      <c r="S229" s="21">
        <f t="shared" si="4"/>
        <v>7.924495691</v>
      </c>
      <c r="T229" s="33">
        <f t="shared" si="5"/>
        <v>1.147377053</v>
      </c>
      <c r="U229" s="36">
        <f t="shared" si="6"/>
        <v>-1.677840462</v>
      </c>
      <c r="V229" s="37">
        <f t="shared" si="13"/>
        <v>7.924495691</v>
      </c>
      <c r="W229" s="37">
        <f t="shared" si="8"/>
        <v>0</v>
      </c>
      <c r="X229" s="38">
        <f t="shared" si="9"/>
        <v>0.5001300623</v>
      </c>
      <c r="Y229" s="38">
        <f t="shared" si="10"/>
        <v>-1.677840462</v>
      </c>
      <c r="Z229" s="38">
        <f t="shared" si="11"/>
        <v>-0.6819983601</v>
      </c>
      <c r="AA229" s="38">
        <f t="shared" si="12"/>
        <v>-0.7313537016</v>
      </c>
    </row>
    <row r="230" ht="15.75" customHeight="1">
      <c r="O230" s="21">
        <v>228.0</v>
      </c>
      <c r="P230" s="21">
        <f t="shared" si="1"/>
        <v>0.7431448861</v>
      </c>
      <c r="Q230" s="21">
        <f t="shared" si="2"/>
        <v>7.082276949</v>
      </c>
      <c r="R230" s="21">
        <f t="shared" si="3"/>
        <v>2.294157339</v>
      </c>
      <c r="S230" s="21">
        <f t="shared" si="4"/>
        <v>7.825421835</v>
      </c>
      <c r="T230" s="33">
        <f t="shared" si="5"/>
        <v>1.215102072</v>
      </c>
      <c r="U230" s="36">
        <f t="shared" si="6"/>
        <v>-1.704891155</v>
      </c>
      <c r="V230" s="37">
        <f t="shared" si="13"/>
        <v>7.825421835</v>
      </c>
      <c r="W230" s="37">
        <f t="shared" si="8"/>
        <v>0</v>
      </c>
      <c r="X230" s="38">
        <f t="shared" si="9"/>
        <v>0.5296507139</v>
      </c>
      <c r="Y230" s="38">
        <f t="shared" si="10"/>
        <v>-1.704891155</v>
      </c>
      <c r="Z230" s="38">
        <f t="shared" si="11"/>
        <v>-0.6691306064</v>
      </c>
      <c r="AA230" s="38">
        <f t="shared" si="12"/>
        <v>-0.7431448255</v>
      </c>
    </row>
    <row r="231" ht="15.75" customHeight="1">
      <c r="O231" s="21">
        <v>229.0</v>
      </c>
      <c r="P231" s="21">
        <f t="shared" si="1"/>
        <v>0.7550756425</v>
      </c>
      <c r="Q231" s="21">
        <f t="shared" si="2"/>
        <v>6.970371709</v>
      </c>
      <c r="R231" s="21">
        <f t="shared" si="3"/>
        <v>2.294157339</v>
      </c>
      <c r="S231" s="21">
        <f t="shared" si="4"/>
        <v>7.725447351</v>
      </c>
      <c r="T231" s="33">
        <f t="shared" si="5"/>
        <v>1.283899848</v>
      </c>
      <c r="U231" s="36">
        <f t="shared" si="6"/>
        <v>-1.731422522</v>
      </c>
      <c r="V231" s="37">
        <f t="shared" si="13"/>
        <v>7.725447351</v>
      </c>
      <c r="W231" s="37">
        <f t="shared" si="8"/>
        <v>0</v>
      </c>
      <c r="X231" s="38">
        <f t="shared" si="9"/>
        <v>0.559638969</v>
      </c>
      <c r="Y231" s="38">
        <f t="shared" si="10"/>
        <v>-1.731422522</v>
      </c>
      <c r="Z231" s="38">
        <f t="shared" si="11"/>
        <v>-0.656059029</v>
      </c>
      <c r="AA231" s="38">
        <f t="shared" si="12"/>
        <v>-0.7547095802</v>
      </c>
    </row>
    <row r="232" ht="15.75" customHeight="1">
      <c r="O232" s="21">
        <v>230.0</v>
      </c>
      <c r="P232" s="21">
        <f t="shared" si="1"/>
        <v>0.767547098</v>
      </c>
      <c r="Q232" s="21">
        <f t="shared" si="2"/>
        <v>6.857113929</v>
      </c>
      <c r="R232" s="21">
        <f t="shared" si="3"/>
        <v>2.294157339</v>
      </c>
      <c r="S232" s="21">
        <f t="shared" si="4"/>
        <v>7.624661027</v>
      </c>
      <c r="T232" s="33">
        <f t="shared" si="5"/>
        <v>1.353749423</v>
      </c>
      <c r="U232" s="36">
        <f t="shared" si="6"/>
        <v>-1.757426481</v>
      </c>
      <c r="V232" s="37">
        <f t="shared" si="13"/>
        <v>7.624661027</v>
      </c>
      <c r="W232" s="37">
        <f t="shared" si="8"/>
        <v>0</v>
      </c>
      <c r="X232" s="38">
        <f t="shared" si="9"/>
        <v>0.590085693</v>
      </c>
      <c r="Y232" s="38">
        <f t="shared" si="10"/>
        <v>-1.757426481</v>
      </c>
      <c r="Z232" s="38">
        <f t="shared" si="11"/>
        <v>-0.6427876097</v>
      </c>
      <c r="AA232" s="38">
        <f t="shared" si="12"/>
        <v>-0.7660444431</v>
      </c>
    </row>
    <row r="233" ht="15.75" customHeight="1">
      <c r="O233" s="21">
        <v>231.0</v>
      </c>
      <c r="P233" s="21">
        <f t="shared" si="1"/>
        <v>0.7805864255</v>
      </c>
      <c r="Q233" s="21">
        <f t="shared" si="2"/>
        <v>6.74256908</v>
      </c>
      <c r="R233" s="21">
        <f t="shared" si="3"/>
        <v>2.294157339</v>
      </c>
      <c r="S233" s="21">
        <f t="shared" si="4"/>
        <v>7.523155505</v>
      </c>
      <c r="T233" s="33">
        <f t="shared" si="5"/>
        <v>1.424629521</v>
      </c>
      <c r="U233" s="36">
        <f t="shared" si="6"/>
        <v>-1.782895111</v>
      </c>
      <c r="V233" s="37">
        <f t="shared" si="13"/>
        <v>7.523155505</v>
      </c>
      <c r="W233" s="37">
        <f t="shared" si="8"/>
        <v>0</v>
      </c>
      <c r="X233" s="38">
        <f t="shared" si="9"/>
        <v>0.6209816115</v>
      </c>
      <c r="Y233" s="38">
        <f t="shared" si="10"/>
        <v>-1.782895111</v>
      </c>
      <c r="Z233" s="38">
        <f t="shared" si="11"/>
        <v>-0.629320391</v>
      </c>
      <c r="AA233" s="38">
        <f t="shared" si="12"/>
        <v>-0.7771459615</v>
      </c>
    </row>
    <row r="234" ht="15.75" customHeight="1">
      <c r="O234" s="21">
        <v>232.0</v>
      </c>
      <c r="P234" s="21">
        <f t="shared" si="1"/>
        <v>0.7942225461</v>
      </c>
      <c r="Q234" s="21">
        <f t="shared" si="2"/>
        <v>6.626804946</v>
      </c>
      <c r="R234" s="21">
        <f t="shared" si="3"/>
        <v>2.294157339</v>
      </c>
      <c r="S234" s="21">
        <f t="shared" si="4"/>
        <v>7.421027492</v>
      </c>
      <c r="T234" s="33">
        <f t="shared" si="5"/>
        <v>1.496518552</v>
      </c>
      <c r="U234" s="36">
        <f t="shared" si="6"/>
        <v>-1.807820654</v>
      </c>
      <c r="V234" s="37">
        <f t="shared" si="13"/>
        <v>7.421027492</v>
      </c>
      <c r="W234" s="37">
        <f t="shared" si="8"/>
        <v>0</v>
      </c>
      <c r="X234" s="38">
        <f t="shared" si="9"/>
        <v>0.6523173132</v>
      </c>
      <c r="Y234" s="38">
        <f t="shared" si="10"/>
        <v>-1.807820654</v>
      </c>
      <c r="Z234" s="38">
        <f t="shared" si="11"/>
        <v>-0.6156614753</v>
      </c>
      <c r="AA234" s="38">
        <f t="shared" si="12"/>
        <v>-0.7880107536</v>
      </c>
    </row>
    <row r="235" ht="15.75" customHeight="1">
      <c r="O235" s="21">
        <v>233.0</v>
      </c>
      <c r="P235" s="21">
        <f t="shared" si="1"/>
        <v>0.8084862418</v>
      </c>
      <c r="Q235" s="21">
        <f t="shared" si="2"/>
        <v>6.509891726</v>
      </c>
      <c r="R235" s="21">
        <f t="shared" si="3"/>
        <v>2.294157339</v>
      </c>
      <c r="S235" s="21">
        <f t="shared" si="4"/>
        <v>7.318377968</v>
      </c>
      <c r="T235" s="33">
        <f t="shared" si="5"/>
        <v>1.569394616</v>
      </c>
      <c r="U235" s="36">
        <f t="shared" si="6"/>
        <v>-1.832195517</v>
      </c>
      <c r="V235" s="37">
        <f t="shared" si="13"/>
        <v>7.318377968</v>
      </c>
      <c r="W235" s="37">
        <f t="shared" si="8"/>
        <v>0</v>
      </c>
      <c r="X235" s="38">
        <f t="shared" si="9"/>
        <v>0.6840832531</v>
      </c>
      <c r="Y235" s="38">
        <f t="shared" si="10"/>
        <v>-1.832195517</v>
      </c>
      <c r="Z235" s="38">
        <f t="shared" si="11"/>
        <v>-0.6018150232</v>
      </c>
      <c r="AA235" s="38">
        <f t="shared" si="12"/>
        <v>-0.79863551</v>
      </c>
    </row>
    <row r="236" ht="15.75" customHeight="1">
      <c r="O236" s="21">
        <v>234.0</v>
      </c>
      <c r="P236" s="21">
        <f t="shared" si="1"/>
        <v>0.8234102746</v>
      </c>
      <c r="Q236" s="21">
        <f t="shared" si="2"/>
        <v>6.39190214</v>
      </c>
      <c r="R236" s="21">
        <f t="shared" si="3"/>
        <v>2.294157339</v>
      </c>
      <c r="S236" s="21">
        <f t="shared" si="4"/>
        <v>7.215312415</v>
      </c>
      <c r="T236" s="33">
        <f t="shared" si="5"/>
        <v>1.643235515</v>
      </c>
      <c r="U236" s="36">
        <f t="shared" si="6"/>
        <v>-1.856012275</v>
      </c>
      <c r="V236" s="37">
        <f t="shared" si="13"/>
        <v>7.215312415</v>
      </c>
      <c r="W236" s="37">
        <f t="shared" si="8"/>
        <v>0</v>
      </c>
      <c r="X236" s="38">
        <f t="shared" si="9"/>
        <v>0.7162697549</v>
      </c>
      <c r="Y236" s="38">
        <f t="shared" si="10"/>
        <v>-1.856012275</v>
      </c>
      <c r="Z236" s="38">
        <f t="shared" si="11"/>
        <v>-0.5877852523</v>
      </c>
      <c r="AA236" s="38">
        <f t="shared" si="12"/>
        <v>-0.8090169944</v>
      </c>
    </row>
    <row r="237" ht="15.75" customHeight="1">
      <c r="O237" s="21">
        <v>235.0</v>
      </c>
      <c r="P237" s="21">
        <f t="shared" si="1"/>
        <v>0.83902951</v>
      </c>
      <c r="Q237" s="21">
        <f t="shared" si="2"/>
        <v>6.272911541</v>
      </c>
      <c r="R237" s="21">
        <f t="shared" si="3"/>
        <v>2.294157339</v>
      </c>
      <c r="S237" s="21">
        <f t="shared" si="4"/>
        <v>7.111941051</v>
      </c>
      <c r="T237" s="33">
        <f t="shared" si="5"/>
        <v>1.718018757</v>
      </c>
      <c r="U237" s="36">
        <f t="shared" si="6"/>
        <v>-1.879263674</v>
      </c>
      <c r="V237" s="37">
        <f t="shared" si="13"/>
        <v>7.111941051</v>
      </c>
      <c r="W237" s="37">
        <f t="shared" si="8"/>
        <v>0</v>
      </c>
      <c r="X237" s="38">
        <f t="shared" si="9"/>
        <v>0.7488670143</v>
      </c>
      <c r="Y237" s="38">
        <f t="shared" si="10"/>
        <v>-1.879263674</v>
      </c>
      <c r="Z237" s="38">
        <f t="shared" si="11"/>
        <v>-0.5735764364</v>
      </c>
      <c r="AA237" s="38">
        <f t="shared" si="12"/>
        <v>-0.8191520443</v>
      </c>
    </row>
    <row r="238" ht="15.75" customHeight="1">
      <c r="O238" s="21">
        <v>236.0</v>
      </c>
      <c r="P238" s="21">
        <f t="shared" si="1"/>
        <v>0.855381047</v>
      </c>
      <c r="Q238" s="21">
        <f t="shared" si="2"/>
        <v>6.152998029</v>
      </c>
      <c r="R238" s="21">
        <f t="shared" si="3"/>
        <v>2.294157339</v>
      </c>
      <c r="S238" s="21">
        <f t="shared" si="4"/>
        <v>7.008379076</v>
      </c>
      <c r="T238" s="33">
        <f t="shared" si="5"/>
        <v>1.793721561</v>
      </c>
      <c r="U238" s="36">
        <f t="shared" si="6"/>
        <v>-1.901942631</v>
      </c>
      <c r="V238" s="37">
        <f t="shared" si="13"/>
        <v>7.008379076</v>
      </c>
      <c r="W238" s="37">
        <f t="shared" si="8"/>
        <v>0</v>
      </c>
      <c r="X238" s="38">
        <f t="shared" si="9"/>
        <v>0.7818651018</v>
      </c>
      <c r="Y238" s="38">
        <f t="shared" si="10"/>
        <v>-1.901942631</v>
      </c>
      <c r="Z238" s="38">
        <f t="shared" si="11"/>
        <v>-0.5591929035</v>
      </c>
      <c r="AA238" s="38">
        <f t="shared" si="12"/>
        <v>-0.8290375726</v>
      </c>
    </row>
    <row r="239" ht="15.75" customHeight="1">
      <c r="O239" s="21">
        <v>237.0</v>
      </c>
      <c r="P239" s="21">
        <f t="shared" si="1"/>
        <v>0.872504351</v>
      </c>
      <c r="Q239" s="21">
        <f t="shared" si="2"/>
        <v>6.032242579</v>
      </c>
      <c r="R239" s="21">
        <f t="shared" si="3"/>
        <v>2.294157339</v>
      </c>
      <c r="S239" s="21">
        <f t="shared" si="4"/>
        <v>6.90474693</v>
      </c>
      <c r="T239" s="33">
        <f t="shared" si="5"/>
        <v>1.870320869</v>
      </c>
      <c r="U239" s="36">
        <f t="shared" si="6"/>
        <v>-1.924042239</v>
      </c>
      <c r="V239" s="37">
        <f t="shared" si="13"/>
        <v>6.90474693</v>
      </c>
      <c r="W239" s="37">
        <f t="shared" si="8"/>
        <v>0</v>
      </c>
      <c r="X239" s="38">
        <f t="shared" si="9"/>
        <v>0.8152539659</v>
      </c>
      <c r="Y239" s="38">
        <f t="shared" si="10"/>
        <v>-1.924042239</v>
      </c>
      <c r="Z239" s="38">
        <f t="shared" si="11"/>
        <v>-0.544639035</v>
      </c>
      <c r="AA239" s="38">
        <f t="shared" si="12"/>
        <v>-0.8386705679</v>
      </c>
    </row>
    <row r="240" ht="15.75" customHeight="1">
      <c r="O240" s="21">
        <v>238.0</v>
      </c>
      <c r="P240" s="21">
        <f t="shared" si="1"/>
        <v>0.8904413913</v>
      </c>
      <c r="Q240" s="21">
        <f t="shared" si="2"/>
        <v>5.910729159</v>
      </c>
      <c r="R240" s="21">
        <f t="shared" si="3"/>
        <v>2.294157339</v>
      </c>
      <c r="S240" s="21">
        <f t="shared" si="4"/>
        <v>6.801170551</v>
      </c>
      <c r="T240" s="33">
        <f t="shared" si="5"/>
        <v>1.947793347</v>
      </c>
      <c r="U240" s="36">
        <f t="shared" si="6"/>
        <v>-1.945555764</v>
      </c>
      <c r="V240" s="37">
        <f t="shared" si="13"/>
        <v>6.801170551</v>
      </c>
      <c r="W240" s="37">
        <f t="shared" si="8"/>
        <v>0</v>
      </c>
      <c r="X240" s="38">
        <f t="shared" si="9"/>
        <v>0.8490234361</v>
      </c>
      <c r="Y240" s="38">
        <f t="shared" si="10"/>
        <v>-1.945555764</v>
      </c>
      <c r="Z240" s="38">
        <f t="shared" si="11"/>
        <v>-0.5299192642</v>
      </c>
      <c r="AA240" s="38">
        <f t="shared" si="12"/>
        <v>-0.8480480962</v>
      </c>
    </row>
    <row r="241" ht="15.75" customHeight="1">
      <c r="O241" s="21">
        <v>239.0</v>
      </c>
      <c r="P241" s="21">
        <f t="shared" si="1"/>
        <v>0.9092367811</v>
      </c>
      <c r="Q241" s="21">
        <f t="shared" si="2"/>
        <v>5.788544861</v>
      </c>
      <c r="R241" s="21">
        <f t="shared" si="3"/>
        <v>2.294157339</v>
      </c>
      <c r="S241" s="21">
        <f t="shared" si="4"/>
        <v>6.697781642</v>
      </c>
      <c r="T241" s="33">
        <f t="shared" si="5"/>
        <v>2.026115396</v>
      </c>
      <c r="U241" s="36">
        <f t="shared" si="6"/>
        <v>-1.966476654</v>
      </c>
      <c r="V241" s="37">
        <f t="shared" si="13"/>
        <v>6.697781642</v>
      </c>
      <c r="W241" s="37">
        <f t="shared" si="8"/>
        <v>0</v>
      </c>
      <c r="X241" s="38">
        <f t="shared" si="9"/>
        <v>0.8831632258</v>
      </c>
      <c r="Y241" s="38">
        <f t="shared" si="10"/>
        <v>-1.966476654</v>
      </c>
      <c r="Z241" s="38">
        <f t="shared" si="11"/>
        <v>-0.5150380749</v>
      </c>
      <c r="AA241" s="38">
        <f t="shared" si="12"/>
        <v>-0.8571673007</v>
      </c>
    </row>
    <row r="242" ht="15.75" customHeight="1">
      <c r="O242" s="21">
        <v>240.0</v>
      </c>
      <c r="P242" s="21">
        <f t="shared" si="1"/>
        <v>0.9289379174</v>
      </c>
      <c r="Q242" s="21">
        <f t="shared" si="2"/>
        <v>5.665780024</v>
      </c>
      <c r="R242" s="21">
        <f t="shared" si="3"/>
        <v>2.294157339</v>
      </c>
      <c r="S242" s="21">
        <f t="shared" si="4"/>
        <v>6.594717942</v>
      </c>
      <c r="T242" s="33">
        <f t="shared" si="5"/>
        <v>2.105263159</v>
      </c>
      <c r="U242" s="36">
        <f t="shared" si="6"/>
        <v>-1.986798536</v>
      </c>
      <c r="V242" s="37">
        <f t="shared" si="13"/>
        <v>6.594717942</v>
      </c>
      <c r="W242" s="37">
        <f t="shared" si="8"/>
        <v>0</v>
      </c>
      <c r="X242" s="38">
        <f t="shared" si="9"/>
        <v>0.9176629357</v>
      </c>
      <c r="Y242" s="38">
        <f t="shared" si="10"/>
        <v>-1.986798536</v>
      </c>
      <c r="Z242" s="38">
        <f t="shared" si="11"/>
        <v>-0.5</v>
      </c>
      <c r="AA242" s="38">
        <f t="shared" si="12"/>
        <v>-0.8660254038</v>
      </c>
    </row>
    <row r="243" ht="15.75" customHeight="1">
      <c r="O243" s="21">
        <v>241.0</v>
      </c>
      <c r="P243" s="21">
        <f t="shared" si="1"/>
        <v>0.9495951212</v>
      </c>
      <c r="Q243" s="21">
        <f t="shared" si="2"/>
        <v>5.542528367</v>
      </c>
      <c r="R243" s="21">
        <f t="shared" si="3"/>
        <v>2.294157339</v>
      </c>
      <c r="S243" s="21">
        <f t="shared" si="4"/>
        <v>6.492123488</v>
      </c>
      <c r="T243" s="33">
        <f t="shared" si="5"/>
        <v>2.185212526</v>
      </c>
      <c r="U243" s="36">
        <f t="shared" si="6"/>
        <v>-2.00651522</v>
      </c>
      <c r="V243" s="37">
        <f t="shared" si="13"/>
        <v>6.492123488</v>
      </c>
      <c r="W243" s="37">
        <f t="shared" si="8"/>
        <v>0</v>
      </c>
      <c r="X243" s="38">
        <f t="shared" si="9"/>
        <v>0.9525120569</v>
      </c>
      <c r="Y243" s="38">
        <f t="shared" si="10"/>
        <v>-2.00651522</v>
      </c>
      <c r="Z243" s="38">
        <f t="shared" si="11"/>
        <v>-0.4848096202</v>
      </c>
      <c r="AA243" s="38">
        <f t="shared" si="12"/>
        <v>-0.8746197071</v>
      </c>
    </row>
    <row r="244" ht="15.75" customHeight="1">
      <c r="O244" s="21">
        <v>242.0</v>
      </c>
      <c r="P244" s="21">
        <f t="shared" si="1"/>
        <v>0.9712617727</v>
      </c>
      <c r="Q244" s="21">
        <f t="shared" si="2"/>
        <v>5.418887106</v>
      </c>
      <c r="R244" s="21">
        <f t="shared" si="3"/>
        <v>2.294157339</v>
      </c>
      <c r="S244" s="21">
        <f t="shared" si="4"/>
        <v>6.390148879</v>
      </c>
      <c r="T244" s="33">
        <f t="shared" si="5"/>
        <v>2.265939144</v>
      </c>
      <c r="U244" s="36">
        <f t="shared" si="6"/>
        <v>-2.0256207</v>
      </c>
      <c r="V244" s="37">
        <f t="shared" si="13"/>
        <v>6.390148879</v>
      </c>
      <c r="W244" s="37">
        <f t="shared" si="8"/>
        <v>0</v>
      </c>
      <c r="X244" s="38">
        <f t="shared" si="9"/>
        <v>0.987699974</v>
      </c>
      <c r="Y244" s="38">
        <f t="shared" si="10"/>
        <v>-2.0256207</v>
      </c>
      <c r="Z244" s="38">
        <f t="shared" si="11"/>
        <v>-0.4694715628</v>
      </c>
      <c r="AA244" s="38">
        <f t="shared" si="12"/>
        <v>-0.8829475929</v>
      </c>
    </row>
    <row r="245" ht="15.75" customHeight="1">
      <c r="O245" s="21">
        <v>243.0</v>
      </c>
      <c r="P245" s="21">
        <f t="shared" si="1"/>
        <v>0.9939944413</v>
      </c>
      <c r="Q245" s="21">
        <f t="shared" si="2"/>
        <v>5.294957072</v>
      </c>
      <c r="R245" s="21">
        <f t="shared" si="3"/>
        <v>2.294157339</v>
      </c>
      <c r="S245" s="21">
        <f t="shared" si="4"/>
        <v>6.288951513</v>
      </c>
      <c r="T245" s="33">
        <f t="shared" si="5"/>
        <v>2.347418423</v>
      </c>
      <c r="U245" s="36">
        <f t="shared" si="6"/>
        <v>-2.044109157</v>
      </c>
      <c r="V245" s="37">
        <f t="shared" si="13"/>
        <v>6.288951513</v>
      </c>
      <c r="W245" s="37">
        <f t="shared" si="8"/>
        <v>0</v>
      </c>
      <c r="X245" s="38">
        <f t="shared" si="9"/>
        <v>1.023215968</v>
      </c>
      <c r="Y245" s="38">
        <f t="shared" si="10"/>
        <v>-2.044109157</v>
      </c>
      <c r="Z245" s="38">
        <f t="shared" si="11"/>
        <v>-0.4539904997</v>
      </c>
      <c r="AA245" s="38">
        <f t="shared" si="12"/>
        <v>-0.8910065242</v>
      </c>
    </row>
    <row r="246" ht="15.75" customHeight="1">
      <c r="O246" s="21">
        <v>244.0</v>
      </c>
      <c r="P246" s="21">
        <f t="shared" si="1"/>
        <v>1.017853004</v>
      </c>
      <c r="Q246" s="21">
        <f t="shared" si="2"/>
        <v>5.170842817</v>
      </c>
      <c r="R246" s="21">
        <f t="shared" si="3"/>
        <v>2.294157339</v>
      </c>
      <c r="S246" s="21">
        <f t="shared" si="4"/>
        <v>6.188695822</v>
      </c>
      <c r="T246" s="33">
        <f t="shared" si="5"/>
        <v>2.429625544</v>
      </c>
      <c r="U246" s="36">
        <f t="shared" si="6"/>
        <v>-2.061974958</v>
      </c>
      <c r="V246" s="37">
        <f t="shared" si="13"/>
        <v>6.188695822</v>
      </c>
      <c r="W246" s="37">
        <f t="shared" si="8"/>
        <v>0</v>
      </c>
      <c r="X246" s="38">
        <f t="shared" si="9"/>
        <v>1.059049222</v>
      </c>
      <c r="Y246" s="38">
        <f t="shared" si="10"/>
        <v>-2.061974958</v>
      </c>
      <c r="Z246" s="38">
        <f t="shared" si="11"/>
        <v>-0.4383711468</v>
      </c>
      <c r="AA246" s="38">
        <f t="shared" si="12"/>
        <v>-0.8987940463</v>
      </c>
    </row>
    <row r="247" ht="15.75" customHeight="1">
      <c r="O247" s="21">
        <v>245.0</v>
      </c>
      <c r="P247" s="21">
        <f t="shared" si="1"/>
        <v>1.042900751</v>
      </c>
      <c r="Q247" s="21">
        <f t="shared" si="2"/>
        <v>5.046652706</v>
      </c>
      <c r="R247" s="21">
        <f t="shared" si="3"/>
        <v>2.294157339</v>
      </c>
      <c r="S247" s="21">
        <f t="shared" si="4"/>
        <v>6.089553457</v>
      </c>
      <c r="T247" s="33">
        <f t="shared" si="5"/>
        <v>2.512535465</v>
      </c>
      <c r="U247" s="36">
        <f t="shared" si="6"/>
        <v>-2.079212661</v>
      </c>
      <c r="V247" s="37">
        <f t="shared" si="13"/>
        <v>6.089553457</v>
      </c>
      <c r="W247" s="37">
        <f t="shared" si="8"/>
        <v>0</v>
      </c>
      <c r="X247" s="38">
        <f t="shared" si="9"/>
        <v>1.095188818</v>
      </c>
      <c r="Y247" s="38">
        <f t="shared" si="10"/>
        <v>-2.079212661</v>
      </c>
      <c r="Z247" s="38">
        <f t="shared" si="11"/>
        <v>-0.4226182617</v>
      </c>
      <c r="AA247" s="38">
        <f t="shared" si="12"/>
        <v>-0.906307787</v>
      </c>
    </row>
    <row r="248" ht="15.75" customHeight="1">
      <c r="O248" s="21">
        <v>246.0</v>
      </c>
      <c r="P248" s="21">
        <f t="shared" si="1"/>
        <v>1.069204466</v>
      </c>
      <c r="Q248" s="21">
        <f t="shared" si="2"/>
        <v>4.922498981</v>
      </c>
      <c r="R248" s="21">
        <f t="shared" si="3"/>
        <v>2.294157339</v>
      </c>
      <c r="S248" s="21">
        <f t="shared" si="4"/>
        <v>5.991703447</v>
      </c>
      <c r="T248" s="33">
        <f t="shared" si="5"/>
        <v>2.596122932</v>
      </c>
      <c r="U248" s="36">
        <f t="shared" si="6"/>
        <v>-2.095817016</v>
      </c>
      <c r="V248" s="37">
        <f t="shared" si="13"/>
        <v>5.991703447</v>
      </c>
      <c r="W248" s="37">
        <f t="shared" si="8"/>
        <v>0</v>
      </c>
      <c r="X248" s="38">
        <f t="shared" si="9"/>
        <v>1.13162375</v>
      </c>
      <c r="Y248" s="38">
        <f t="shared" si="10"/>
        <v>-2.095817016</v>
      </c>
      <c r="Z248" s="38">
        <f t="shared" si="11"/>
        <v>-0.4067366431</v>
      </c>
      <c r="AA248" s="38">
        <f t="shared" si="12"/>
        <v>-0.9135454576</v>
      </c>
    </row>
    <row r="249" ht="15.75" customHeight="1">
      <c r="O249" s="21">
        <v>247.0</v>
      </c>
      <c r="P249" s="21">
        <f t="shared" si="1"/>
        <v>1.096834489</v>
      </c>
      <c r="Q249" s="21">
        <f t="shared" si="2"/>
        <v>4.798497813</v>
      </c>
      <c r="R249" s="21">
        <f t="shared" si="3"/>
        <v>2.294157339</v>
      </c>
      <c r="S249" s="21">
        <f t="shared" si="4"/>
        <v>5.895332302</v>
      </c>
      <c r="T249" s="33">
        <f t="shared" si="5"/>
        <v>2.680362483</v>
      </c>
      <c r="U249" s="36">
        <f t="shared" si="6"/>
        <v>-2.111782965</v>
      </c>
      <c r="V249" s="37">
        <f t="shared" si="13"/>
        <v>5.895332302</v>
      </c>
      <c r="W249" s="37">
        <f t="shared" si="8"/>
        <v>0</v>
      </c>
      <c r="X249" s="38">
        <f t="shared" si="9"/>
        <v>1.168342919</v>
      </c>
      <c r="Y249" s="38">
        <f t="shared" si="10"/>
        <v>-2.111782965</v>
      </c>
      <c r="Z249" s="38">
        <f t="shared" si="11"/>
        <v>-0.3907311285</v>
      </c>
      <c r="AA249" s="38">
        <f t="shared" si="12"/>
        <v>-0.9205048535</v>
      </c>
    </row>
    <row r="250" ht="15.75" customHeight="1">
      <c r="O250" s="21">
        <v>248.0</v>
      </c>
      <c r="P250" s="21">
        <f t="shared" si="1"/>
        <v>1.125864733</v>
      </c>
      <c r="Q250" s="21">
        <f t="shared" si="2"/>
        <v>4.674769304</v>
      </c>
      <c r="R250" s="21">
        <f t="shared" si="3"/>
        <v>2.294157339</v>
      </c>
      <c r="S250" s="21">
        <f t="shared" si="4"/>
        <v>5.800634037</v>
      </c>
      <c r="T250" s="33">
        <f t="shared" si="5"/>
        <v>2.765228457</v>
      </c>
      <c r="U250" s="36">
        <f t="shared" si="6"/>
        <v>-2.127105645</v>
      </c>
      <c r="V250" s="37">
        <f t="shared" si="13"/>
        <v>5.800634037</v>
      </c>
      <c r="W250" s="37">
        <f t="shared" si="8"/>
        <v>0</v>
      </c>
      <c r="X250" s="38">
        <f t="shared" si="9"/>
        <v>1.20533514</v>
      </c>
      <c r="Y250" s="38">
        <f t="shared" si="10"/>
        <v>-2.127105645</v>
      </c>
      <c r="Z250" s="38">
        <f t="shared" si="11"/>
        <v>-0.3746065934</v>
      </c>
      <c r="AA250" s="38">
        <f t="shared" si="12"/>
        <v>-0.9271838546</v>
      </c>
    </row>
    <row r="251" ht="15.75" customHeight="1">
      <c r="O251" s="21">
        <v>249.0</v>
      </c>
      <c r="P251" s="21">
        <f t="shared" si="1"/>
        <v>1.156372672</v>
      </c>
      <c r="Q251" s="21">
        <f t="shared" si="2"/>
        <v>4.551437459</v>
      </c>
      <c r="R251" s="21">
        <f t="shared" si="3"/>
        <v>2.294157339</v>
      </c>
      <c r="S251" s="21">
        <f t="shared" si="4"/>
        <v>5.707810131</v>
      </c>
      <c r="T251" s="33">
        <f t="shared" si="5"/>
        <v>2.850695003</v>
      </c>
      <c r="U251" s="36">
        <f t="shared" si="6"/>
        <v>-2.141780387</v>
      </c>
      <c r="V251" s="37">
        <f t="shared" si="13"/>
        <v>5.707810131</v>
      </c>
      <c r="W251" s="37">
        <f t="shared" si="8"/>
        <v>0</v>
      </c>
      <c r="X251" s="38">
        <f t="shared" si="9"/>
        <v>1.242589144</v>
      </c>
      <c r="Y251" s="38">
        <f t="shared" si="10"/>
        <v>-2.141780387</v>
      </c>
      <c r="Z251" s="38">
        <f t="shared" si="11"/>
        <v>-0.3583679495</v>
      </c>
      <c r="AA251" s="38">
        <f t="shared" si="12"/>
        <v>-0.9335804265</v>
      </c>
    </row>
    <row r="252" ht="15.75" customHeight="1">
      <c r="O252" s="21">
        <v>250.0</v>
      </c>
      <c r="P252" s="21">
        <f t="shared" si="1"/>
        <v>1.188439265</v>
      </c>
      <c r="Q252" s="21">
        <f t="shared" si="2"/>
        <v>4.428630097</v>
      </c>
      <c r="R252" s="21">
        <f t="shared" si="3"/>
        <v>2.294157339</v>
      </c>
      <c r="S252" s="21">
        <f t="shared" si="4"/>
        <v>5.617069362</v>
      </c>
      <c r="T252" s="33">
        <f t="shared" si="5"/>
        <v>2.936736089</v>
      </c>
      <c r="U252" s="36">
        <f t="shared" si="6"/>
        <v>-2.155802722</v>
      </c>
      <c r="V252" s="37">
        <f t="shared" si="13"/>
        <v>5.617069362</v>
      </c>
      <c r="W252" s="37">
        <f t="shared" si="8"/>
        <v>0</v>
      </c>
      <c r="X252" s="38">
        <f t="shared" si="9"/>
        <v>1.280093583</v>
      </c>
      <c r="Y252" s="38">
        <f t="shared" si="10"/>
        <v>-2.155802722</v>
      </c>
      <c r="Z252" s="38">
        <f t="shared" si="11"/>
        <v>-0.3420201433</v>
      </c>
      <c r="AA252" s="38">
        <f t="shared" si="12"/>
        <v>-0.9396926208</v>
      </c>
    </row>
    <row r="253" ht="15.75" customHeight="1">
      <c r="O253" s="21">
        <v>251.0</v>
      </c>
      <c r="P253" s="21">
        <f t="shared" si="1"/>
        <v>1.222148825</v>
      </c>
      <c r="Q253" s="21">
        <f t="shared" si="2"/>
        <v>4.306478711</v>
      </c>
      <c r="R253" s="21">
        <f t="shared" si="3"/>
        <v>2.294157339</v>
      </c>
      <c r="S253" s="21">
        <f t="shared" si="4"/>
        <v>5.528627536</v>
      </c>
      <c r="T253" s="33">
        <f t="shared" si="5"/>
        <v>3.023325504</v>
      </c>
      <c r="U253" s="36">
        <f t="shared" si="6"/>
        <v>-2.169168379</v>
      </c>
      <c r="V253" s="37">
        <f t="shared" si="13"/>
        <v>5.528627536</v>
      </c>
      <c r="W253" s="37">
        <f t="shared" si="8"/>
        <v>0</v>
      </c>
      <c r="X253" s="38">
        <f t="shared" si="9"/>
        <v>1.317837034</v>
      </c>
      <c r="Y253" s="38">
        <f t="shared" si="10"/>
        <v>-2.169168379</v>
      </c>
      <c r="Z253" s="38">
        <f t="shared" si="11"/>
        <v>-0.3255681545</v>
      </c>
      <c r="AA253" s="38">
        <f t="shared" si="12"/>
        <v>-0.9455185756</v>
      </c>
    </row>
    <row r="254" ht="15.75" customHeight="1">
      <c r="O254" s="21">
        <v>252.0</v>
      </c>
      <c r="P254" s="21">
        <f t="shared" si="1"/>
        <v>1.257588817</v>
      </c>
      <c r="Q254" s="21">
        <f t="shared" si="2"/>
        <v>4.185118239</v>
      </c>
      <c r="R254" s="21">
        <f t="shared" si="3"/>
        <v>2.294157339</v>
      </c>
      <c r="S254" s="21">
        <f t="shared" si="4"/>
        <v>5.442707056</v>
      </c>
      <c r="T254" s="33">
        <f t="shared" si="5"/>
        <v>3.110436873</v>
      </c>
      <c r="U254" s="36">
        <f t="shared" si="6"/>
        <v>-2.181873287</v>
      </c>
      <c r="V254" s="37">
        <f t="shared" si="13"/>
        <v>5.442707056</v>
      </c>
      <c r="W254" s="37">
        <f t="shared" si="8"/>
        <v>0</v>
      </c>
      <c r="X254" s="38">
        <f t="shared" si="9"/>
        <v>1.355808</v>
      </c>
      <c r="Y254" s="38">
        <f t="shared" si="10"/>
        <v>-2.181873287</v>
      </c>
      <c r="Z254" s="38">
        <f t="shared" si="11"/>
        <v>-0.3090169944</v>
      </c>
      <c r="AA254" s="38">
        <f t="shared" si="12"/>
        <v>-0.9510565163</v>
      </c>
    </row>
    <row r="255" ht="15.75" customHeight="1">
      <c r="O255" s="21">
        <v>253.0</v>
      </c>
      <c r="P255" s="21">
        <f t="shared" si="1"/>
        <v>1.294849565</v>
      </c>
      <c r="Q255" s="21">
        <f t="shared" si="2"/>
        <v>4.064686769</v>
      </c>
      <c r="R255" s="21">
        <f t="shared" si="3"/>
        <v>2.294157339</v>
      </c>
      <c r="S255" s="21">
        <f t="shared" si="4"/>
        <v>5.359536334</v>
      </c>
      <c r="T255" s="33">
        <f t="shared" si="5"/>
        <v>3.198043661</v>
      </c>
      <c r="U255" s="36">
        <f t="shared" si="6"/>
        <v>-2.193913574</v>
      </c>
      <c r="V255" s="37">
        <f t="shared" si="13"/>
        <v>5.359536334</v>
      </c>
      <c r="W255" s="37">
        <f t="shared" si="8"/>
        <v>0</v>
      </c>
      <c r="X255" s="38">
        <f t="shared" si="9"/>
        <v>1.393994913</v>
      </c>
      <c r="Y255" s="38">
        <f t="shared" si="10"/>
        <v>-2.193913574</v>
      </c>
      <c r="Z255" s="38">
        <f t="shared" si="11"/>
        <v>-0.2923717047</v>
      </c>
      <c r="AA255" s="38">
        <f t="shared" si="12"/>
        <v>-0.956304756</v>
      </c>
    </row>
    <row r="256" ht="15.75" customHeight="1">
      <c r="O256" s="21">
        <v>254.0</v>
      </c>
      <c r="P256" s="21">
        <f t="shared" si="1"/>
        <v>1.334023868</v>
      </c>
      <c r="Q256" s="21">
        <f t="shared" si="2"/>
        <v>3.945325135</v>
      </c>
      <c r="R256" s="21">
        <f t="shared" si="3"/>
        <v>2.294157339</v>
      </c>
      <c r="S256" s="21">
        <f t="shared" si="4"/>
        <v>5.279349003</v>
      </c>
      <c r="T256" s="33">
        <f t="shared" si="5"/>
        <v>3.286119181</v>
      </c>
      <c r="U256" s="36">
        <f t="shared" si="6"/>
        <v>-2.205285575</v>
      </c>
      <c r="V256" s="37">
        <f t="shared" si="13"/>
        <v>5.279349003</v>
      </c>
      <c r="W256" s="37">
        <f t="shared" si="8"/>
        <v>0</v>
      </c>
      <c r="X256" s="38">
        <f t="shared" si="9"/>
        <v>1.432386142</v>
      </c>
      <c r="Y256" s="38">
        <f t="shared" si="10"/>
        <v>-2.205285575</v>
      </c>
      <c r="Z256" s="38">
        <f t="shared" si="11"/>
        <v>-0.2756373558</v>
      </c>
      <c r="AA256" s="38">
        <f t="shared" si="12"/>
        <v>-0.9612616959</v>
      </c>
    </row>
    <row r="257" ht="15.75" customHeight="1">
      <c r="O257" s="21">
        <v>255.0</v>
      </c>
      <c r="P257" s="21">
        <f t="shared" si="1"/>
        <v>1.375206506</v>
      </c>
      <c r="Q257" s="21">
        <f t="shared" si="2"/>
        <v>3.827176408</v>
      </c>
      <c r="R257" s="21">
        <f t="shared" si="3"/>
        <v>2.294157339</v>
      </c>
      <c r="S257" s="21">
        <f t="shared" si="4"/>
        <v>5.202382914</v>
      </c>
      <c r="T257" s="33">
        <f t="shared" si="5"/>
        <v>3.374636606</v>
      </c>
      <c r="U257" s="36">
        <f t="shared" si="6"/>
        <v>-2.215985823</v>
      </c>
      <c r="V257" s="37">
        <f t="shared" si="13"/>
        <v>5.202382914</v>
      </c>
      <c r="W257" s="37">
        <f t="shared" si="8"/>
        <v>0</v>
      </c>
      <c r="X257" s="38">
        <f t="shared" si="9"/>
        <v>1.470969993</v>
      </c>
      <c r="Y257" s="38">
        <f t="shared" si="10"/>
        <v>-2.215985823</v>
      </c>
      <c r="Z257" s="38">
        <f t="shared" si="11"/>
        <v>-0.2588190451</v>
      </c>
      <c r="AA257" s="38">
        <f t="shared" si="12"/>
        <v>-0.9659258263</v>
      </c>
    </row>
    <row r="258" ht="15.75" customHeight="1">
      <c r="O258" s="21">
        <v>256.0</v>
      </c>
      <c r="P258" s="21">
        <f t="shared" si="1"/>
        <v>1.418493634</v>
      </c>
      <c r="Q258" s="21">
        <f t="shared" si="2"/>
        <v>3.710385277</v>
      </c>
      <c r="R258" s="21">
        <f t="shared" si="3"/>
        <v>2.294157339</v>
      </c>
      <c r="S258" s="21">
        <f t="shared" si="4"/>
        <v>5.128878912</v>
      </c>
      <c r="T258" s="33">
        <f t="shared" si="5"/>
        <v>3.463568972</v>
      </c>
      <c r="U258" s="36">
        <f t="shared" si="6"/>
        <v>-2.226011062</v>
      </c>
      <c r="V258" s="37">
        <f t="shared" si="13"/>
        <v>5.128878912</v>
      </c>
      <c r="W258" s="37">
        <f t="shared" si="8"/>
        <v>0</v>
      </c>
      <c r="X258" s="38">
        <f t="shared" si="9"/>
        <v>1.509734713</v>
      </c>
      <c r="Y258" s="38">
        <f t="shared" si="10"/>
        <v>-2.226011062</v>
      </c>
      <c r="Z258" s="38">
        <f t="shared" si="11"/>
        <v>-0.2419218956</v>
      </c>
      <c r="AA258" s="38">
        <f t="shared" si="12"/>
        <v>-0.9702957263</v>
      </c>
    </row>
    <row r="259" ht="15.75" customHeight="1">
      <c r="O259" s="21">
        <v>257.0</v>
      </c>
      <c r="P259" s="21">
        <f t="shared" si="1"/>
        <v>1.463982046</v>
      </c>
      <c r="Q259" s="21">
        <f t="shared" si="2"/>
        <v>3.595097298</v>
      </c>
      <c r="R259" s="21">
        <f t="shared" si="3"/>
        <v>2.294157339</v>
      </c>
      <c r="S259" s="21">
        <f t="shared" si="4"/>
        <v>5.059079344</v>
      </c>
      <c r="T259" s="33">
        <f t="shared" si="5"/>
        <v>3.552889189</v>
      </c>
      <c r="U259" s="36">
        <f t="shared" si="6"/>
        <v>-2.235358235</v>
      </c>
      <c r="V259" s="37">
        <f t="shared" si="13"/>
        <v>5.059079344</v>
      </c>
      <c r="W259" s="37">
        <f t="shared" si="8"/>
        <v>0</v>
      </c>
      <c r="X259" s="38">
        <f t="shared" si="9"/>
        <v>1.548668493</v>
      </c>
      <c r="Y259" s="38">
        <f t="shared" si="10"/>
        <v>-2.235358235</v>
      </c>
      <c r="Z259" s="38">
        <f t="shared" si="11"/>
        <v>-0.2249510543</v>
      </c>
      <c r="AA259" s="38">
        <f t="shared" si="12"/>
        <v>-0.9743700648</v>
      </c>
    </row>
    <row r="260" ht="15.75" customHeight="1">
      <c r="O260" s="21">
        <v>258.0</v>
      </c>
      <c r="P260" s="21">
        <f t="shared" si="1"/>
        <v>1.51176831</v>
      </c>
      <c r="Q260" s="21">
        <f t="shared" si="2"/>
        <v>3.481458013</v>
      </c>
      <c r="R260" s="21">
        <f t="shared" si="3"/>
        <v>2.294157339</v>
      </c>
      <c r="S260" s="21">
        <f t="shared" si="4"/>
        <v>4.993226323</v>
      </c>
      <c r="T260" s="33">
        <f t="shared" si="5"/>
        <v>3.64257005</v>
      </c>
      <c r="U260" s="36">
        <f t="shared" si="6"/>
        <v>-2.244024497</v>
      </c>
      <c r="V260" s="37">
        <f t="shared" si="13"/>
        <v>4.993226323</v>
      </c>
      <c r="W260" s="37">
        <f t="shared" si="8"/>
        <v>0</v>
      </c>
      <c r="X260" s="38">
        <f t="shared" si="9"/>
        <v>1.587759474</v>
      </c>
      <c r="Y260" s="38">
        <f t="shared" si="10"/>
        <v>-2.244024497</v>
      </c>
      <c r="Z260" s="38">
        <f t="shared" si="11"/>
        <v>-0.2079116908</v>
      </c>
      <c r="AA260" s="38">
        <f t="shared" si="12"/>
        <v>-0.9781476007</v>
      </c>
    </row>
    <row r="261" ht="15.75" customHeight="1">
      <c r="O261" s="21">
        <v>259.0</v>
      </c>
      <c r="P261" s="21">
        <f t="shared" si="1"/>
        <v>1.561947779</v>
      </c>
      <c r="Q261" s="21">
        <f t="shared" si="2"/>
        <v>3.369611947</v>
      </c>
      <c r="R261" s="21">
        <f t="shared" si="3"/>
        <v>2.294157339</v>
      </c>
      <c r="S261" s="21">
        <f t="shared" si="4"/>
        <v>4.931559726</v>
      </c>
      <c r="T261" s="33">
        <f t="shared" si="5"/>
        <v>3.732584236</v>
      </c>
      <c r="U261" s="36">
        <f t="shared" si="6"/>
        <v>-2.252007207</v>
      </c>
      <c r="V261" s="37">
        <f t="shared" si="13"/>
        <v>4.931559726</v>
      </c>
      <c r="W261" s="37">
        <f t="shared" si="8"/>
        <v>0</v>
      </c>
      <c r="X261" s="38">
        <f t="shared" si="9"/>
        <v>1.626995748</v>
      </c>
      <c r="Y261" s="38">
        <f t="shared" si="10"/>
        <v>-2.252007207</v>
      </c>
      <c r="Z261" s="38">
        <f t="shared" si="11"/>
        <v>-0.1908089954</v>
      </c>
      <c r="AA261" s="38">
        <f t="shared" si="12"/>
        <v>-0.9816271834</v>
      </c>
    </row>
    <row r="262" ht="15.75" customHeight="1">
      <c r="O262" s="21">
        <v>260.0</v>
      </c>
      <c r="P262" s="21">
        <f t="shared" si="1"/>
        <v>1.614613469</v>
      </c>
      <c r="Q262" s="21">
        <f t="shared" si="2"/>
        <v>3.259701469</v>
      </c>
      <c r="R262" s="21">
        <f t="shared" si="3"/>
        <v>2.294157339</v>
      </c>
      <c r="S262" s="21">
        <f t="shared" si="4"/>
        <v>4.874314938</v>
      </c>
      <c r="T262" s="33">
        <f t="shared" si="5"/>
        <v>3.822904329</v>
      </c>
      <c r="U262" s="36">
        <f t="shared" si="6"/>
        <v>-2.259303934</v>
      </c>
      <c r="V262" s="37">
        <f t="shared" si="13"/>
        <v>4.874314938</v>
      </c>
      <c r="W262" s="37">
        <f t="shared" si="8"/>
        <v>0</v>
      </c>
      <c r="X262" s="38">
        <f t="shared" si="9"/>
        <v>1.666365364</v>
      </c>
      <c r="Y262" s="38">
        <f t="shared" si="10"/>
        <v>-2.259303934</v>
      </c>
      <c r="Z262" s="38">
        <f t="shared" si="11"/>
        <v>-0.1736481777</v>
      </c>
      <c r="AA262" s="38">
        <f t="shared" si="12"/>
        <v>-0.984807753</v>
      </c>
    </row>
    <row r="263" ht="15.75" customHeight="1">
      <c r="O263" s="21">
        <v>261.0</v>
      </c>
      <c r="P263" s="21">
        <f t="shared" si="1"/>
        <v>1.669854826</v>
      </c>
      <c r="Q263" s="21">
        <f t="shared" si="2"/>
        <v>3.151865548</v>
      </c>
      <c r="R263" s="21">
        <f t="shared" si="3"/>
        <v>2.294157339</v>
      </c>
      <c r="S263" s="21">
        <f t="shared" si="4"/>
        <v>4.821720374</v>
      </c>
      <c r="T263" s="33">
        <f t="shared" si="5"/>
        <v>3.913502817</v>
      </c>
      <c r="U263" s="36">
        <f t="shared" si="6"/>
        <v>-2.265912455</v>
      </c>
      <c r="V263" s="37">
        <f t="shared" si="13"/>
        <v>4.821720374</v>
      </c>
      <c r="W263" s="37">
        <f t="shared" si="8"/>
        <v>0</v>
      </c>
      <c r="X263" s="38">
        <f t="shared" si="9"/>
        <v>1.705856329</v>
      </c>
      <c r="Y263" s="38">
        <f t="shared" si="10"/>
        <v>-2.265912455</v>
      </c>
      <c r="Z263" s="38">
        <f t="shared" si="11"/>
        <v>-0.156434465</v>
      </c>
      <c r="AA263" s="38">
        <f t="shared" si="12"/>
        <v>-0.9876883406</v>
      </c>
    </row>
    <row r="264" ht="15.75" customHeight="1">
      <c r="O264" s="21">
        <v>262.0</v>
      </c>
      <c r="P264" s="21">
        <f t="shared" si="1"/>
        <v>1.727756398</v>
      </c>
      <c r="Q264" s="21">
        <f t="shared" si="2"/>
        <v>3.046238407</v>
      </c>
      <c r="R264" s="21">
        <f t="shared" si="3"/>
        <v>2.294157339</v>
      </c>
      <c r="S264" s="21">
        <f t="shared" si="4"/>
        <v>4.773994805</v>
      </c>
      <c r="T264" s="33">
        <f t="shared" si="5"/>
        <v>4.004352102</v>
      </c>
      <c r="U264" s="36">
        <f t="shared" si="6"/>
        <v>-2.271830758</v>
      </c>
      <c r="V264" s="37">
        <f t="shared" si="13"/>
        <v>4.773994805</v>
      </c>
      <c r="W264" s="37">
        <f t="shared" si="8"/>
        <v>0</v>
      </c>
      <c r="X264" s="38">
        <f t="shared" si="9"/>
        <v>1.745456614</v>
      </c>
      <c r="Y264" s="38">
        <f t="shared" si="10"/>
        <v>-2.271830758</v>
      </c>
      <c r="Z264" s="38">
        <f t="shared" si="11"/>
        <v>-0.139173101</v>
      </c>
      <c r="AA264" s="38">
        <f t="shared" si="12"/>
        <v>-0.9902680687</v>
      </c>
    </row>
    <row r="265" ht="15.75" customHeight="1">
      <c r="O265" s="21">
        <v>263.0</v>
      </c>
      <c r="P265" s="21">
        <f t="shared" si="1"/>
        <v>1.788396433</v>
      </c>
      <c r="Q265" s="21">
        <f t="shared" si="2"/>
        <v>2.942948107</v>
      </c>
      <c r="R265" s="21">
        <f t="shared" si="3"/>
        <v>2.294157339</v>
      </c>
      <c r="S265" s="21">
        <f t="shared" si="4"/>
        <v>4.73134454</v>
      </c>
      <c r="T265" s="33">
        <f t="shared" si="5"/>
        <v>4.09542451</v>
      </c>
      <c r="U265" s="36">
        <f t="shared" si="6"/>
        <v>-2.277057038</v>
      </c>
      <c r="V265" s="37">
        <f t="shared" si="13"/>
        <v>4.73134454</v>
      </c>
      <c r="W265" s="37">
        <f t="shared" si="8"/>
        <v>0</v>
      </c>
      <c r="X265" s="38">
        <f t="shared" si="9"/>
        <v>1.785154157</v>
      </c>
      <c r="Y265" s="38">
        <f t="shared" si="10"/>
        <v>-2.277057038</v>
      </c>
      <c r="Z265" s="38">
        <f t="shared" si="11"/>
        <v>-0.1218693434</v>
      </c>
      <c r="AA265" s="38">
        <f t="shared" si="12"/>
        <v>-0.9925461516</v>
      </c>
    </row>
    <row r="266" ht="15.75" customHeight="1">
      <c r="O266" s="21">
        <v>264.0</v>
      </c>
      <c r="P266" s="21">
        <f t="shared" si="1"/>
        <v>1.851845445</v>
      </c>
      <c r="Q266" s="21">
        <f t="shared" si="2"/>
        <v>2.842115097</v>
      </c>
      <c r="R266" s="21">
        <f t="shared" si="3"/>
        <v>2.294157339</v>
      </c>
      <c r="S266" s="21">
        <f t="shared" si="4"/>
        <v>4.693960542</v>
      </c>
      <c r="T266" s="33">
        <f t="shared" si="5"/>
        <v>4.1866923</v>
      </c>
      <c r="U266" s="36">
        <f t="shared" si="6"/>
        <v>-2.281589705</v>
      </c>
      <c r="V266" s="37">
        <f t="shared" si="13"/>
        <v>4.693960542</v>
      </c>
      <c r="W266" s="37">
        <f t="shared" si="8"/>
        <v>0</v>
      </c>
      <c r="X266" s="38">
        <f t="shared" si="9"/>
        <v>1.824936864</v>
      </c>
      <c r="Y266" s="38">
        <f t="shared" si="10"/>
        <v>-2.281589705</v>
      </c>
      <c r="Z266" s="38">
        <f t="shared" si="11"/>
        <v>-0.1045284633</v>
      </c>
      <c r="AA266" s="38">
        <f t="shared" si="12"/>
        <v>-0.9945218954</v>
      </c>
    </row>
    <row r="267" ht="15.75" customHeight="1">
      <c r="O267" s="21">
        <v>265.0</v>
      </c>
      <c r="P267" s="21">
        <f t="shared" si="1"/>
        <v>1.91816478</v>
      </c>
      <c r="Q267" s="21">
        <f t="shared" si="2"/>
        <v>2.743850764</v>
      </c>
      <c r="R267" s="21">
        <f t="shared" si="3"/>
        <v>2.294157339</v>
      </c>
      <c r="S267" s="21">
        <f t="shared" si="4"/>
        <v>4.662015544</v>
      </c>
      <c r="T267" s="33">
        <f t="shared" si="5"/>
        <v>4.278127671</v>
      </c>
      <c r="U267" s="36">
        <f t="shared" si="6"/>
        <v>-2.285427378</v>
      </c>
      <c r="V267" s="37">
        <f t="shared" si="13"/>
        <v>4.662015544</v>
      </c>
      <c r="W267" s="37">
        <f t="shared" si="8"/>
        <v>0</v>
      </c>
      <c r="X267" s="38">
        <f t="shared" si="9"/>
        <v>1.864792618</v>
      </c>
      <c r="Y267" s="38">
        <f t="shared" si="10"/>
        <v>-2.285427378</v>
      </c>
      <c r="Z267" s="38">
        <f t="shared" si="11"/>
        <v>-0.08715574275</v>
      </c>
      <c r="AA267" s="38">
        <f t="shared" si="12"/>
        <v>-0.9961946981</v>
      </c>
    </row>
    <row r="268" ht="15.75" customHeight="1">
      <c r="O268" s="21">
        <v>266.0</v>
      </c>
      <c r="P268" s="21">
        <f t="shared" si="1"/>
        <v>1.987405231</v>
      </c>
      <c r="Q268" s="21">
        <f t="shared" si="2"/>
        <v>2.648256035</v>
      </c>
      <c r="R268" s="21">
        <f t="shared" si="3"/>
        <v>2.294157339</v>
      </c>
      <c r="S268" s="21">
        <f t="shared" si="4"/>
        <v>4.635661266</v>
      </c>
      <c r="T268" s="33">
        <f t="shared" si="5"/>
        <v>4.369702771</v>
      </c>
      <c r="U268" s="36">
        <f t="shared" si="6"/>
        <v>-2.288568887</v>
      </c>
      <c r="V268" s="37">
        <f t="shared" si="13"/>
        <v>4.635661266</v>
      </c>
      <c r="W268" s="37">
        <f t="shared" si="8"/>
        <v>0</v>
      </c>
      <c r="X268" s="38">
        <f t="shared" si="9"/>
        <v>1.904709279</v>
      </c>
      <c r="Y268" s="38">
        <f t="shared" si="10"/>
        <v>-2.288568887</v>
      </c>
      <c r="Z268" s="38">
        <f t="shared" si="11"/>
        <v>-0.06975647374</v>
      </c>
      <c r="AA268" s="38">
        <f t="shared" si="12"/>
        <v>-0.9975640503</v>
      </c>
    </row>
    <row r="269" ht="15.75" customHeight="1">
      <c r="O269" s="21">
        <v>267.0</v>
      </c>
      <c r="P269" s="21">
        <f t="shared" si="1"/>
        <v>2.059605755</v>
      </c>
      <c r="Q269" s="21">
        <f t="shared" si="2"/>
        <v>2.555420077</v>
      </c>
      <c r="R269" s="21">
        <f t="shared" si="3"/>
        <v>2.294157339</v>
      </c>
      <c r="S269" s="21">
        <f t="shared" si="4"/>
        <v>4.615025832</v>
      </c>
      <c r="T269" s="33">
        <f t="shared" si="5"/>
        <v>4.461389706</v>
      </c>
      <c r="U269" s="36">
        <f t="shared" si="6"/>
        <v>-2.291013276</v>
      </c>
      <c r="V269" s="37">
        <f t="shared" si="13"/>
        <v>4.615025832</v>
      </c>
      <c r="W269" s="37">
        <f t="shared" si="8"/>
        <v>0</v>
      </c>
      <c r="X269" s="38">
        <f t="shared" si="9"/>
        <v>1.944674687</v>
      </c>
      <c r="Y269" s="38">
        <f t="shared" si="10"/>
        <v>-2.291013276</v>
      </c>
      <c r="Z269" s="38">
        <f t="shared" si="11"/>
        <v>-0.05233595624</v>
      </c>
      <c r="AA269" s="38">
        <f t="shared" si="12"/>
        <v>-0.9986295348</v>
      </c>
    </row>
    <row r="270" ht="15.75" customHeight="1">
      <c r="O270" s="21">
        <v>268.0</v>
      </c>
      <c r="P270" s="21">
        <f t="shared" si="1"/>
        <v>2.134792335</v>
      </c>
      <c r="Q270" s="21">
        <f t="shared" si="2"/>
        <v>2.465419146</v>
      </c>
      <c r="R270" s="21">
        <f t="shared" si="3"/>
        <v>2.294157339</v>
      </c>
      <c r="S270" s="21">
        <f t="shared" si="4"/>
        <v>4.600211481</v>
      </c>
      <c r="T270" s="33">
        <f t="shared" si="5"/>
        <v>4.553160545</v>
      </c>
      <c r="U270" s="36">
        <f t="shared" si="6"/>
        <v>-2.2927598</v>
      </c>
      <c r="V270" s="37">
        <f t="shared" si="13"/>
        <v>4.600211481</v>
      </c>
      <c r="W270" s="37">
        <f t="shared" si="8"/>
        <v>0</v>
      </c>
      <c r="X270" s="38">
        <f t="shared" si="9"/>
        <v>1.984676669</v>
      </c>
      <c r="Y270" s="38">
        <f t="shared" si="10"/>
        <v>-2.2927598</v>
      </c>
      <c r="Z270" s="38">
        <f t="shared" si="11"/>
        <v>-0.0348994967</v>
      </c>
      <c r="AA270" s="38">
        <f t="shared" si="12"/>
        <v>-0.999390827</v>
      </c>
    </row>
    <row r="271" ht="15.75" customHeight="1">
      <c r="O271" s="21">
        <v>269.0</v>
      </c>
      <c r="P271" s="21">
        <f t="shared" si="1"/>
        <v>2.212977044</v>
      </c>
      <c r="Q271" s="21">
        <f t="shared" si="2"/>
        <v>2.378315632</v>
      </c>
      <c r="R271" s="21">
        <f t="shared" si="3"/>
        <v>2.294157339</v>
      </c>
      <c r="S271" s="21">
        <f t="shared" si="4"/>
        <v>4.591292676</v>
      </c>
      <c r="T271" s="33">
        <f t="shared" si="5"/>
        <v>4.644987336</v>
      </c>
      <c r="U271" s="36">
        <f t="shared" si="6"/>
        <v>-2.293807928</v>
      </c>
      <c r="V271" s="37">
        <f t="shared" si="13"/>
        <v>4.591292676</v>
      </c>
      <c r="W271" s="37">
        <f t="shared" si="8"/>
        <v>0</v>
      </c>
      <c r="X271" s="38">
        <f t="shared" si="9"/>
        <v>2.024703039</v>
      </c>
      <c r="Y271" s="38">
        <f t="shared" si="10"/>
        <v>-2.293807928</v>
      </c>
      <c r="Z271" s="38">
        <f t="shared" si="11"/>
        <v>-0.01745240644</v>
      </c>
      <c r="AA271" s="38">
        <f t="shared" si="12"/>
        <v>-0.9998476952</v>
      </c>
    </row>
    <row r="272" ht="15.75" customHeight="1">
      <c r="O272" s="21">
        <v>270.0</v>
      </c>
      <c r="P272" s="21">
        <f t="shared" si="1"/>
        <v>2.294157339</v>
      </c>
      <c r="Q272" s="21">
        <f t="shared" si="2"/>
        <v>2.294157339</v>
      </c>
      <c r="R272" s="21">
        <f t="shared" si="3"/>
        <v>2.294157339</v>
      </c>
      <c r="S272" s="21">
        <f t="shared" si="4"/>
        <v>4.588314678</v>
      </c>
      <c r="T272" s="33">
        <f t="shared" si="5"/>
        <v>4.736842107</v>
      </c>
      <c r="U272" s="36">
        <f t="shared" si="6"/>
        <v>-2.294157339</v>
      </c>
      <c r="V272" s="37">
        <f t="shared" si="13"/>
        <v>4.588314678</v>
      </c>
      <c r="W272" s="37">
        <f t="shared" si="8"/>
        <v>0</v>
      </c>
      <c r="X272" s="38">
        <f t="shared" si="9"/>
        <v>2.064741605</v>
      </c>
      <c r="Y272" s="38">
        <f t="shared" si="10"/>
        <v>-2.294157339</v>
      </c>
      <c r="Z272" s="38">
        <f t="shared" si="11"/>
        <v>0</v>
      </c>
      <c r="AA272" s="38">
        <f t="shared" si="12"/>
        <v>-1</v>
      </c>
    </row>
    <row r="273" ht="15.75" customHeight="1">
      <c r="O273" s="21">
        <v>271.0</v>
      </c>
      <c r="P273" s="21">
        <f t="shared" si="1"/>
        <v>2.378315632</v>
      </c>
      <c r="Q273" s="21">
        <f t="shared" si="2"/>
        <v>2.212977044</v>
      </c>
      <c r="R273" s="21">
        <f t="shared" si="3"/>
        <v>2.294157339</v>
      </c>
      <c r="S273" s="21">
        <f t="shared" si="4"/>
        <v>4.591292676</v>
      </c>
      <c r="T273" s="33">
        <f t="shared" si="5"/>
        <v>4.828696878</v>
      </c>
      <c r="U273" s="36">
        <f t="shared" si="6"/>
        <v>-2.293807928</v>
      </c>
      <c r="V273" s="37">
        <f t="shared" si="13"/>
        <v>4.591292676</v>
      </c>
      <c r="W273" s="37">
        <f t="shared" si="8"/>
        <v>0</v>
      </c>
      <c r="X273" s="38">
        <f t="shared" si="9"/>
        <v>2.104780172</v>
      </c>
      <c r="Y273" s="38">
        <f t="shared" si="10"/>
        <v>-2.293807928</v>
      </c>
      <c r="Z273" s="38">
        <f t="shared" si="11"/>
        <v>0.01745240644</v>
      </c>
      <c r="AA273" s="38">
        <f t="shared" si="12"/>
        <v>-0.9998476952</v>
      </c>
    </row>
    <row r="274" ht="15.75" customHeight="1">
      <c r="O274" s="21">
        <v>272.0</v>
      </c>
      <c r="P274" s="21">
        <f t="shared" si="1"/>
        <v>2.465419146</v>
      </c>
      <c r="Q274" s="21">
        <f t="shared" si="2"/>
        <v>2.134792335</v>
      </c>
      <c r="R274" s="21">
        <f t="shared" si="3"/>
        <v>2.294157339</v>
      </c>
      <c r="S274" s="21">
        <f t="shared" si="4"/>
        <v>4.600211481</v>
      </c>
      <c r="T274" s="33">
        <f t="shared" si="5"/>
        <v>4.920523669</v>
      </c>
      <c r="U274" s="36">
        <f t="shared" si="6"/>
        <v>-2.2927598</v>
      </c>
      <c r="V274" s="37">
        <f t="shared" si="13"/>
        <v>4.600211481</v>
      </c>
      <c r="W274" s="37">
        <f t="shared" si="8"/>
        <v>0</v>
      </c>
      <c r="X274" s="38">
        <f t="shared" si="9"/>
        <v>2.144806542</v>
      </c>
      <c r="Y274" s="38">
        <f t="shared" si="10"/>
        <v>-2.2927598</v>
      </c>
      <c r="Z274" s="38">
        <f t="shared" si="11"/>
        <v>0.0348994967</v>
      </c>
      <c r="AA274" s="38">
        <f t="shared" si="12"/>
        <v>-0.999390827</v>
      </c>
    </row>
    <row r="275" ht="15.75" customHeight="1">
      <c r="O275" s="21">
        <v>273.0</v>
      </c>
      <c r="P275" s="21">
        <f t="shared" si="1"/>
        <v>2.555420077</v>
      </c>
      <c r="Q275" s="21">
        <f t="shared" si="2"/>
        <v>2.059605755</v>
      </c>
      <c r="R275" s="21">
        <f t="shared" si="3"/>
        <v>2.294157339</v>
      </c>
      <c r="S275" s="21">
        <f t="shared" si="4"/>
        <v>4.615025832</v>
      </c>
      <c r="T275" s="33">
        <f t="shared" si="5"/>
        <v>5.012294508</v>
      </c>
      <c r="U275" s="36">
        <f t="shared" si="6"/>
        <v>-2.291013276</v>
      </c>
      <c r="V275" s="37">
        <f t="shared" si="13"/>
        <v>4.615025832</v>
      </c>
      <c r="W275" s="37">
        <f t="shared" si="8"/>
        <v>0</v>
      </c>
      <c r="X275" s="38">
        <f t="shared" si="9"/>
        <v>2.184808523</v>
      </c>
      <c r="Y275" s="38">
        <f t="shared" si="10"/>
        <v>-2.291013276</v>
      </c>
      <c r="Z275" s="38">
        <f t="shared" si="11"/>
        <v>0.05233595624</v>
      </c>
      <c r="AA275" s="38">
        <f t="shared" si="12"/>
        <v>-0.9986295348</v>
      </c>
    </row>
    <row r="276" ht="15.75" customHeight="1">
      <c r="O276" s="21">
        <v>274.0</v>
      </c>
      <c r="P276" s="21">
        <f t="shared" si="1"/>
        <v>2.648256035</v>
      </c>
      <c r="Q276" s="21">
        <f t="shared" si="2"/>
        <v>1.987405231</v>
      </c>
      <c r="R276" s="21">
        <f t="shared" si="3"/>
        <v>2.294157339</v>
      </c>
      <c r="S276" s="21">
        <f t="shared" si="4"/>
        <v>4.635661266</v>
      </c>
      <c r="T276" s="33">
        <f t="shared" si="5"/>
        <v>5.103981443</v>
      </c>
      <c r="U276" s="36">
        <f t="shared" si="6"/>
        <v>-2.288568887</v>
      </c>
      <c r="V276" s="37">
        <f t="shared" si="13"/>
        <v>4.635661266</v>
      </c>
      <c r="W276" s="37">
        <f t="shared" si="8"/>
        <v>0</v>
      </c>
      <c r="X276" s="38">
        <f t="shared" si="9"/>
        <v>2.224773931</v>
      </c>
      <c r="Y276" s="38">
        <f t="shared" si="10"/>
        <v>-2.288568887</v>
      </c>
      <c r="Z276" s="38">
        <f t="shared" si="11"/>
        <v>0.06975647374</v>
      </c>
      <c r="AA276" s="38">
        <f t="shared" si="12"/>
        <v>-0.9975640503</v>
      </c>
    </row>
    <row r="277" ht="15.75" customHeight="1">
      <c r="O277" s="21">
        <v>275.0</v>
      </c>
      <c r="P277" s="21">
        <f t="shared" si="1"/>
        <v>2.743850764</v>
      </c>
      <c r="Q277" s="21">
        <f t="shared" si="2"/>
        <v>1.91816478</v>
      </c>
      <c r="R277" s="21">
        <f t="shared" si="3"/>
        <v>2.294157339</v>
      </c>
      <c r="S277" s="21">
        <f t="shared" si="4"/>
        <v>4.662015544</v>
      </c>
      <c r="T277" s="33">
        <f t="shared" si="5"/>
        <v>5.195556543</v>
      </c>
      <c r="U277" s="36">
        <f t="shared" si="6"/>
        <v>-2.285427378</v>
      </c>
      <c r="V277" s="37">
        <f t="shared" si="13"/>
        <v>4.662015544</v>
      </c>
      <c r="W277" s="37">
        <f t="shared" si="8"/>
        <v>0</v>
      </c>
      <c r="X277" s="38">
        <f t="shared" si="9"/>
        <v>2.264690592</v>
      </c>
      <c r="Y277" s="38">
        <f t="shared" si="10"/>
        <v>-2.285427378</v>
      </c>
      <c r="Z277" s="38">
        <f t="shared" si="11"/>
        <v>0.08715574275</v>
      </c>
      <c r="AA277" s="38">
        <f t="shared" si="12"/>
        <v>-0.9961946981</v>
      </c>
    </row>
    <row r="278" ht="15.75" customHeight="1">
      <c r="O278" s="21">
        <v>276.0</v>
      </c>
      <c r="P278" s="21">
        <f t="shared" si="1"/>
        <v>2.842115097</v>
      </c>
      <c r="Q278" s="21">
        <f t="shared" si="2"/>
        <v>1.851845445</v>
      </c>
      <c r="R278" s="21">
        <f t="shared" si="3"/>
        <v>2.294157339</v>
      </c>
      <c r="S278" s="21">
        <f t="shared" si="4"/>
        <v>4.693960542</v>
      </c>
      <c r="T278" s="33">
        <f t="shared" si="5"/>
        <v>5.286991914</v>
      </c>
      <c r="U278" s="36">
        <f t="shared" si="6"/>
        <v>-2.281589705</v>
      </c>
      <c r="V278" s="37">
        <f t="shared" si="13"/>
        <v>4.693960542</v>
      </c>
      <c r="W278" s="37">
        <f t="shared" si="8"/>
        <v>0</v>
      </c>
      <c r="X278" s="38">
        <f t="shared" si="9"/>
        <v>2.304546346</v>
      </c>
      <c r="Y278" s="38">
        <f t="shared" si="10"/>
        <v>-2.281589705</v>
      </c>
      <c r="Z278" s="38">
        <f t="shared" si="11"/>
        <v>0.1045284633</v>
      </c>
      <c r="AA278" s="38">
        <f t="shared" si="12"/>
        <v>-0.9945218954</v>
      </c>
    </row>
    <row r="279" ht="15.75" customHeight="1">
      <c r="O279" s="21">
        <v>277.0</v>
      </c>
      <c r="P279" s="21">
        <f t="shared" si="1"/>
        <v>2.942948107</v>
      </c>
      <c r="Q279" s="21">
        <f t="shared" si="2"/>
        <v>1.788396433</v>
      </c>
      <c r="R279" s="21">
        <f t="shared" si="3"/>
        <v>2.294157339</v>
      </c>
      <c r="S279" s="21">
        <f t="shared" si="4"/>
        <v>4.73134454</v>
      </c>
      <c r="T279" s="33">
        <f t="shared" si="5"/>
        <v>5.378259704</v>
      </c>
      <c r="U279" s="36">
        <f t="shared" si="6"/>
        <v>-2.277057038</v>
      </c>
      <c r="V279" s="37">
        <f t="shared" si="13"/>
        <v>4.73134454</v>
      </c>
      <c r="W279" s="37">
        <f t="shared" si="8"/>
        <v>0</v>
      </c>
      <c r="X279" s="38">
        <f t="shared" si="9"/>
        <v>2.344329054</v>
      </c>
      <c r="Y279" s="38">
        <f t="shared" si="10"/>
        <v>-2.277057038</v>
      </c>
      <c r="Z279" s="38">
        <f t="shared" si="11"/>
        <v>0.1218693434</v>
      </c>
      <c r="AA279" s="38">
        <f t="shared" si="12"/>
        <v>-0.9925461516</v>
      </c>
    </row>
    <row r="280" ht="15.75" customHeight="1">
      <c r="O280" s="21">
        <v>278.0</v>
      </c>
      <c r="P280" s="21">
        <f t="shared" si="1"/>
        <v>3.046238407</v>
      </c>
      <c r="Q280" s="21">
        <f t="shared" si="2"/>
        <v>1.727756398</v>
      </c>
      <c r="R280" s="21">
        <f t="shared" si="3"/>
        <v>2.294157339</v>
      </c>
      <c r="S280" s="21">
        <f t="shared" si="4"/>
        <v>4.773994805</v>
      </c>
      <c r="T280" s="33">
        <f t="shared" si="5"/>
        <v>5.469332112</v>
      </c>
      <c r="U280" s="36">
        <f t="shared" si="6"/>
        <v>-2.271830758</v>
      </c>
      <c r="V280" s="37">
        <f t="shared" si="13"/>
        <v>4.773994805</v>
      </c>
      <c r="W280" s="37">
        <f t="shared" si="8"/>
        <v>0</v>
      </c>
      <c r="X280" s="38">
        <f t="shared" si="9"/>
        <v>2.384026596</v>
      </c>
      <c r="Y280" s="38">
        <f t="shared" si="10"/>
        <v>-2.271830758</v>
      </c>
      <c r="Z280" s="38">
        <f t="shared" si="11"/>
        <v>0.139173101</v>
      </c>
      <c r="AA280" s="38">
        <f t="shared" si="12"/>
        <v>-0.9902680687</v>
      </c>
    </row>
    <row r="281" ht="15.75" customHeight="1">
      <c r="O281" s="21">
        <v>279.0</v>
      </c>
      <c r="P281" s="21">
        <f t="shared" si="1"/>
        <v>3.151865548</v>
      </c>
      <c r="Q281" s="21">
        <f t="shared" si="2"/>
        <v>1.669854826</v>
      </c>
      <c r="R281" s="21">
        <f t="shared" si="3"/>
        <v>2.294157339</v>
      </c>
      <c r="S281" s="21">
        <f t="shared" si="4"/>
        <v>4.821720374</v>
      </c>
      <c r="T281" s="33">
        <f t="shared" si="5"/>
        <v>5.560181397</v>
      </c>
      <c r="U281" s="36">
        <f t="shared" si="6"/>
        <v>-2.265912455</v>
      </c>
      <c r="V281" s="37">
        <f t="shared" si="13"/>
        <v>4.821720374</v>
      </c>
      <c r="W281" s="37">
        <f t="shared" si="8"/>
        <v>0</v>
      </c>
      <c r="X281" s="38">
        <f t="shared" si="9"/>
        <v>2.423626881</v>
      </c>
      <c r="Y281" s="38">
        <f t="shared" si="10"/>
        <v>-2.265912455</v>
      </c>
      <c r="Z281" s="38">
        <f t="shared" si="11"/>
        <v>0.156434465</v>
      </c>
      <c r="AA281" s="38">
        <f t="shared" si="12"/>
        <v>-0.9876883406</v>
      </c>
    </row>
    <row r="282" ht="15.75" customHeight="1">
      <c r="O282" s="21">
        <v>280.0</v>
      </c>
      <c r="P282" s="21">
        <f t="shared" si="1"/>
        <v>3.259701469</v>
      </c>
      <c r="Q282" s="21">
        <f t="shared" si="2"/>
        <v>1.614613469</v>
      </c>
      <c r="R282" s="21">
        <f t="shared" si="3"/>
        <v>2.294157339</v>
      </c>
      <c r="S282" s="21">
        <f t="shared" si="4"/>
        <v>4.874314938</v>
      </c>
      <c r="T282" s="33">
        <f t="shared" si="5"/>
        <v>5.650779884</v>
      </c>
      <c r="U282" s="36">
        <f t="shared" si="6"/>
        <v>-2.259303934</v>
      </c>
      <c r="V282" s="37">
        <f t="shared" si="13"/>
        <v>4.874314938</v>
      </c>
      <c r="W282" s="37">
        <f t="shared" si="8"/>
        <v>0</v>
      </c>
      <c r="X282" s="38">
        <f t="shared" si="9"/>
        <v>2.463117846</v>
      </c>
      <c r="Y282" s="38">
        <f t="shared" si="10"/>
        <v>-2.259303934</v>
      </c>
      <c r="Z282" s="38">
        <f t="shared" si="11"/>
        <v>0.1736481777</v>
      </c>
      <c r="AA282" s="38">
        <f t="shared" si="12"/>
        <v>-0.984807753</v>
      </c>
    </row>
    <row r="283" ht="15.75" customHeight="1">
      <c r="O283" s="21">
        <v>281.0</v>
      </c>
      <c r="P283" s="21">
        <f t="shared" si="1"/>
        <v>3.369611947</v>
      </c>
      <c r="Q283" s="21">
        <f t="shared" si="2"/>
        <v>1.561947779</v>
      </c>
      <c r="R283" s="21">
        <f t="shared" si="3"/>
        <v>2.294157339</v>
      </c>
      <c r="S283" s="21">
        <f t="shared" si="4"/>
        <v>4.931559726</v>
      </c>
      <c r="T283" s="33">
        <f t="shared" si="5"/>
        <v>5.741099978</v>
      </c>
      <c r="U283" s="36">
        <f t="shared" si="6"/>
        <v>-2.252007207</v>
      </c>
      <c r="V283" s="37">
        <f t="shared" si="13"/>
        <v>4.931559726</v>
      </c>
      <c r="W283" s="37">
        <f t="shared" si="8"/>
        <v>0</v>
      </c>
      <c r="X283" s="38">
        <f t="shared" si="9"/>
        <v>2.502487462</v>
      </c>
      <c r="Y283" s="38">
        <f t="shared" si="10"/>
        <v>-2.252007207</v>
      </c>
      <c r="Z283" s="38">
        <f t="shared" si="11"/>
        <v>0.1908089954</v>
      </c>
      <c r="AA283" s="38">
        <f t="shared" si="12"/>
        <v>-0.9816271834</v>
      </c>
    </row>
    <row r="284" ht="15.75" customHeight="1">
      <c r="O284" s="21">
        <v>282.0</v>
      </c>
      <c r="P284" s="21">
        <f t="shared" si="1"/>
        <v>3.481458013</v>
      </c>
      <c r="Q284" s="21">
        <f t="shared" si="2"/>
        <v>1.51176831</v>
      </c>
      <c r="R284" s="21">
        <f t="shared" si="3"/>
        <v>2.294157339</v>
      </c>
      <c r="S284" s="21">
        <f t="shared" si="4"/>
        <v>4.993226323</v>
      </c>
      <c r="T284" s="33">
        <f t="shared" si="5"/>
        <v>5.831114164</v>
      </c>
      <c r="U284" s="36">
        <f t="shared" si="6"/>
        <v>-2.244024497</v>
      </c>
      <c r="V284" s="37">
        <f t="shared" si="13"/>
        <v>4.993226323</v>
      </c>
      <c r="W284" s="37">
        <f t="shared" si="8"/>
        <v>0</v>
      </c>
      <c r="X284" s="38">
        <f t="shared" si="9"/>
        <v>2.541723737</v>
      </c>
      <c r="Y284" s="38">
        <f t="shared" si="10"/>
        <v>-2.244024497</v>
      </c>
      <c r="Z284" s="38">
        <f t="shared" si="11"/>
        <v>0.2079116908</v>
      </c>
      <c r="AA284" s="38">
        <f t="shared" si="12"/>
        <v>-0.9781476007</v>
      </c>
    </row>
    <row r="285" ht="15.75" customHeight="1">
      <c r="O285" s="21">
        <v>283.0</v>
      </c>
      <c r="P285" s="21">
        <f t="shared" si="1"/>
        <v>3.595097298</v>
      </c>
      <c r="Q285" s="21">
        <f t="shared" si="2"/>
        <v>1.463982046</v>
      </c>
      <c r="R285" s="21">
        <f t="shared" si="3"/>
        <v>2.294157339</v>
      </c>
      <c r="S285" s="21">
        <f t="shared" si="4"/>
        <v>5.059079344</v>
      </c>
      <c r="T285" s="33">
        <f t="shared" si="5"/>
        <v>5.920795025</v>
      </c>
      <c r="U285" s="36">
        <f t="shared" si="6"/>
        <v>-2.235358235</v>
      </c>
      <c r="V285" s="37">
        <f t="shared" si="13"/>
        <v>5.059079344</v>
      </c>
      <c r="W285" s="37">
        <f t="shared" si="8"/>
        <v>0</v>
      </c>
      <c r="X285" s="38">
        <f t="shared" si="9"/>
        <v>2.580814717</v>
      </c>
      <c r="Y285" s="38">
        <f t="shared" si="10"/>
        <v>-2.235358235</v>
      </c>
      <c r="Z285" s="38">
        <f t="shared" si="11"/>
        <v>0.2249510543</v>
      </c>
      <c r="AA285" s="38">
        <f t="shared" si="12"/>
        <v>-0.9743700648</v>
      </c>
    </row>
    <row r="286" ht="15.75" customHeight="1">
      <c r="O286" s="21">
        <v>284.0</v>
      </c>
      <c r="P286" s="21">
        <f t="shared" si="1"/>
        <v>3.710385277</v>
      </c>
      <c r="Q286" s="21">
        <f t="shared" si="2"/>
        <v>1.418493634</v>
      </c>
      <c r="R286" s="21">
        <f t="shared" si="3"/>
        <v>2.294157339</v>
      </c>
      <c r="S286" s="21">
        <f t="shared" si="4"/>
        <v>5.128878912</v>
      </c>
      <c r="T286" s="33">
        <f t="shared" si="5"/>
        <v>6.010115242</v>
      </c>
      <c r="U286" s="36">
        <f t="shared" si="6"/>
        <v>-2.226011062</v>
      </c>
      <c r="V286" s="37">
        <f t="shared" si="13"/>
        <v>5.128878912</v>
      </c>
      <c r="W286" s="37">
        <f t="shared" si="8"/>
        <v>0</v>
      </c>
      <c r="X286" s="38">
        <f t="shared" si="9"/>
        <v>2.619748498</v>
      </c>
      <c r="Y286" s="38">
        <f t="shared" si="10"/>
        <v>-2.226011062</v>
      </c>
      <c r="Z286" s="38">
        <f t="shared" si="11"/>
        <v>0.2419218956</v>
      </c>
      <c r="AA286" s="38">
        <f t="shared" si="12"/>
        <v>-0.9702957263</v>
      </c>
    </row>
    <row r="287" ht="15.75" customHeight="1">
      <c r="O287" s="21">
        <v>285.0</v>
      </c>
      <c r="P287" s="21">
        <f t="shared" si="1"/>
        <v>3.827176408</v>
      </c>
      <c r="Q287" s="21">
        <f t="shared" si="2"/>
        <v>1.375206506</v>
      </c>
      <c r="R287" s="21">
        <f t="shared" si="3"/>
        <v>2.294157339</v>
      </c>
      <c r="S287" s="21">
        <f t="shared" si="4"/>
        <v>5.202382914</v>
      </c>
      <c r="T287" s="33">
        <f t="shared" si="5"/>
        <v>6.099047608</v>
      </c>
      <c r="U287" s="36">
        <f t="shared" si="6"/>
        <v>-2.215985823</v>
      </c>
      <c r="V287" s="37">
        <f t="shared" si="13"/>
        <v>5.202382914</v>
      </c>
      <c r="W287" s="37">
        <f t="shared" si="8"/>
        <v>0</v>
      </c>
      <c r="X287" s="38">
        <f t="shared" si="9"/>
        <v>2.658513217</v>
      </c>
      <c r="Y287" s="38">
        <f t="shared" si="10"/>
        <v>-2.215985823</v>
      </c>
      <c r="Z287" s="38">
        <f t="shared" si="11"/>
        <v>0.2588190451</v>
      </c>
      <c r="AA287" s="38">
        <f t="shared" si="12"/>
        <v>-0.9659258263</v>
      </c>
    </row>
    <row r="288" ht="15.75" customHeight="1">
      <c r="O288" s="21">
        <v>286.0</v>
      </c>
      <c r="P288" s="21">
        <f t="shared" si="1"/>
        <v>3.945325135</v>
      </c>
      <c r="Q288" s="21">
        <f t="shared" si="2"/>
        <v>1.334023868</v>
      </c>
      <c r="R288" s="21">
        <f t="shared" si="3"/>
        <v>2.294157339</v>
      </c>
      <c r="S288" s="21">
        <f t="shared" si="4"/>
        <v>5.279349003</v>
      </c>
      <c r="T288" s="33">
        <f t="shared" si="5"/>
        <v>6.187565033</v>
      </c>
      <c r="U288" s="36">
        <f t="shared" si="6"/>
        <v>-2.205285575</v>
      </c>
      <c r="V288" s="37">
        <f t="shared" si="13"/>
        <v>5.279349003</v>
      </c>
      <c r="W288" s="37">
        <f t="shared" si="8"/>
        <v>0</v>
      </c>
      <c r="X288" s="38">
        <f t="shared" si="9"/>
        <v>2.697097068</v>
      </c>
      <c r="Y288" s="38">
        <f t="shared" si="10"/>
        <v>-2.205285575</v>
      </c>
      <c r="Z288" s="38">
        <f t="shared" si="11"/>
        <v>0.2756373558</v>
      </c>
      <c r="AA288" s="38">
        <f t="shared" si="12"/>
        <v>-0.9612616959</v>
      </c>
    </row>
    <row r="289" ht="15.75" customHeight="1">
      <c r="O289" s="21">
        <v>287.0</v>
      </c>
      <c r="P289" s="21">
        <f t="shared" si="1"/>
        <v>4.064686769</v>
      </c>
      <c r="Q289" s="21">
        <f t="shared" si="2"/>
        <v>1.294849565</v>
      </c>
      <c r="R289" s="21">
        <f t="shared" si="3"/>
        <v>2.294157339</v>
      </c>
      <c r="S289" s="21">
        <f t="shared" si="4"/>
        <v>5.359536334</v>
      </c>
      <c r="T289" s="33">
        <f t="shared" si="5"/>
        <v>6.275640553</v>
      </c>
      <c r="U289" s="36">
        <f t="shared" si="6"/>
        <v>-2.193913574</v>
      </c>
      <c r="V289" s="37">
        <f t="shared" si="13"/>
        <v>5.359536334</v>
      </c>
      <c r="W289" s="37">
        <f t="shared" si="8"/>
        <v>0</v>
      </c>
      <c r="X289" s="38">
        <f t="shared" si="9"/>
        <v>2.735488297</v>
      </c>
      <c r="Y289" s="38">
        <f t="shared" si="10"/>
        <v>-2.193913574</v>
      </c>
      <c r="Z289" s="38">
        <f t="shared" si="11"/>
        <v>0.2923717047</v>
      </c>
      <c r="AA289" s="38">
        <f t="shared" si="12"/>
        <v>-0.956304756</v>
      </c>
    </row>
    <row r="290" ht="15.75" customHeight="1">
      <c r="O290" s="21">
        <v>288.0</v>
      </c>
      <c r="P290" s="21">
        <f t="shared" si="1"/>
        <v>4.185118239</v>
      </c>
      <c r="Q290" s="21">
        <f t="shared" si="2"/>
        <v>1.257588817</v>
      </c>
      <c r="R290" s="21">
        <f t="shared" si="3"/>
        <v>2.294157339</v>
      </c>
      <c r="S290" s="21">
        <f t="shared" si="4"/>
        <v>5.442707056</v>
      </c>
      <c r="T290" s="33">
        <f t="shared" si="5"/>
        <v>6.363247341</v>
      </c>
      <c r="U290" s="36">
        <f t="shared" si="6"/>
        <v>-2.181873287</v>
      </c>
      <c r="V290" s="37">
        <f t="shared" si="13"/>
        <v>5.442707056</v>
      </c>
      <c r="W290" s="37">
        <f t="shared" si="8"/>
        <v>0</v>
      </c>
      <c r="X290" s="38">
        <f t="shared" si="9"/>
        <v>2.773675211</v>
      </c>
      <c r="Y290" s="38">
        <f t="shared" si="10"/>
        <v>-2.181873287</v>
      </c>
      <c r="Z290" s="38">
        <f t="shared" si="11"/>
        <v>0.3090169944</v>
      </c>
      <c r="AA290" s="38">
        <f t="shared" si="12"/>
        <v>-0.9510565163</v>
      </c>
    </row>
    <row r="291" ht="15.75" customHeight="1">
      <c r="O291" s="21">
        <v>289.0</v>
      </c>
      <c r="P291" s="21">
        <f t="shared" si="1"/>
        <v>4.306478711</v>
      </c>
      <c r="Q291" s="21">
        <f t="shared" si="2"/>
        <v>1.222148825</v>
      </c>
      <c r="R291" s="21">
        <f t="shared" si="3"/>
        <v>2.294157339</v>
      </c>
      <c r="S291" s="21">
        <f t="shared" si="4"/>
        <v>5.528627536</v>
      </c>
      <c r="T291" s="33">
        <f t="shared" si="5"/>
        <v>6.45035871</v>
      </c>
      <c r="U291" s="36">
        <f t="shared" si="6"/>
        <v>-2.169168379</v>
      </c>
      <c r="V291" s="37">
        <f t="shared" si="13"/>
        <v>5.528627536</v>
      </c>
      <c r="W291" s="37">
        <f t="shared" si="8"/>
        <v>0</v>
      </c>
      <c r="X291" s="38">
        <f t="shared" si="9"/>
        <v>2.811646176</v>
      </c>
      <c r="Y291" s="38">
        <f t="shared" si="10"/>
        <v>-2.169168379</v>
      </c>
      <c r="Z291" s="38">
        <f t="shared" si="11"/>
        <v>0.3255681545</v>
      </c>
      <c r="AA291" s="38">
        <f t="shared" si="12"/>
        <v>-0.9455185756</v>
      </c>
    </row>
    <row r="292" ht="15.75" customHeight="1">
      <c r="O292" s="21">
        <v>290.0</v>
      </c>
      <c r="P292" s="21">
        <f t="shared" si="1"/>
        <v>4.428630097</v>
      </c>
      <c r="Q292" s="21">
        <f t="shared" si="2"/>
        <v>1.188439265</v>
      </c>
      <c r="R292" s="21">
        <f t="shared" si="3"/>
        <v>2.294157339</v>
      </c>
      <c r="S292" s="21">
        <f t="shared" si="4"/>
        <v>5.617069362</v>
      </c>
      <c r="T292" s="33">
        <f t="shared" si="5"/>
        <v>6.536948125</v>
      </c>
      <c r="U292" s="36">
        <f t="shared" si="6"/>
        <v>-2.155802722</v>
      </c>
      <c r="V292" s="37">
        <f t="shared" si="13"/>
        <v>5.617069362</v>
      </c>
      <c r="W292" s="37">
        <f t="shared" si="8"/>
        <v>0</v>
      </c>
      <c r="X292" s="38">
        <f t="shared" si="9"/>
        <v>2.849389627</v>
      </c>
      <c r="Y292" s="38">
        <f t="shared" si="10"/>
        <v>-2.155802722</v>
      </c>
      <c r="Z292" s="38">
        <f t="shared" si="11"/>
        <v>0.3420201433</v>
      </c>
      <c r="AA292" s="38">
        <f t="shared" si="12"/>
        <v>-0.9396926208</v>
      </c>
    </row>
    <row r="293" ht="15.75" customHeight="1">
      <c r="O293" s="21">
        <v>291.0</v>
      </c>
      <c r="P293" s="21">
        <f t="shared" si="1"/>
        <v>4.551437459</v>
      </c>
      <c r="Q293" s="21">
        <f t="shared" si="2"/>
        <v>1.156372672</v>
      </c>
      <c r="R293" s="21">
        <f t="shared" si="3"/>
        <v>2.294157339</v>
      </c>
      <c r="S293" s="21">
        <f t="shared" si="4"/>
        <v>5.707810131</v>
      </c>
      <c r="T293" s="33">
        <f t="shared" si="5"/>
        <v>6.62298921</v>
      </c>
      <c r="U293" s="36">
        <f t="shared" si="6"/>
        <v>-2.141780387</v>
      </c>
      <c r="V293" s="37">
        <f t="shared" si="13"/>
        <v>5.707810131</v>
      </c>
      <c r="W293" s="37">
        <f t="shared" si="8"/>
        <v>0</v>
      </c>
      <c r="X293" s="38">
        <f t="shared" si="9"/>
        <v>2.886894067</v>
      </c>
      <c r="Y293" s="38">
        <f t="shared" si="10"/>
        <v>-2.141780387</v>
      </c>
      <c r="Z293" s="38">
        <f t="shared" si="11"/>
        <v>0.3583679495</v>
      </c>
      <c r="AA293" s="38">
        <f t="shared" si="12"/>
        <v>-0.9335804265</v>
      </c>
    </row>
    <row r="294" ht="15.75" customHeight="1">
      <c r="O294" s="21">
        <v>292.0</v>
      </c>
      <c r="P294" s="21">
        <f t="shared" si="1"/>
        <v>4.674769304</v>
      </c>
      <c r="Q294" s="21">
        <f t="shared" si="2"/>
        <v>1.125864733</v>
      </c>
      <c r="R294" s="21">
        <f t="shared" si="3"/>
        <v>2.294157339</v>
      </c>
      <c r="S294" s="21">
        <f t="shared" si="4"/>
        <v>5.800634037</v>
      </c>
      <c r="T294" s="33">
        <f t="shared" si="5"/>
        <v>6.708455757</v>
      </c>
      <c r="U294" s="36">
        <f t="shared" si="6"/>
        <v>-2.127105645</v>
      </c>
      <c r="V294" s="37">
        <f t="shared" si="13"/>
        <v>5.800634037</v>
      </c>
      <c r="W294" s="37">
        <f t="shared" si="8"/>
        <v>0</v>
      </c>
      <c r="X294" s="38">
        <f t="shared" si="9"/>
        <v>2.924148071</v>
      </c>
      <c r="Y294" s="38">
        <f t="shared" si="10"/>
        <v>-2.127105645</v>
      </c>
      <c r="Z294" s="38">
        <f t="shared" si="11"/>
        <v>0.3746065934</v>
      </c>
      <c r="AA294" s="38">
        <f t="shared" si="12"/>
        <v>-0.9271838546</v>
      </c>
    </row>
    <row r="295" ht="15.75" customHeight="1">
      <c r="O295" s="21">
        <v>293.0</v>
      </c>
      <c r="P295" s="21">
        <f t="shared" si="1"/>
        <v>4.798497813</v>
      </c>
      <c r="Q295" s="21">
        <f t="shared" si="2"/>
        <v>1.096834489</v>
      </c>
      <c r="R295" s="21">
        <f t="shared" si="3"/>
        <v>2.294157339</v>
      </c>
      <c r="S295" s="21">
        <f t="shared" si="4"/>
        <v>5.895332302</v>
      </c>
      <c r="T295" s="33">
        <f t="shared" si="5"/>
        <v>6.793321731</v>
      </c>
      <c r="U295" s="36">
        <f t="shared" si="6"/>
        <v>-2.111782965</v>
      </c>
      <c r="V295" s="37">
        <f t="shared" si="13"/>
        <v>5.895332302</v>
      </c>
      <c r="W295" s="37">
        <f t="shared" si="8"/>
        <v>0</v>
      </c>
      <c r="X295" s="38">
        <f t="shared" si="9"/>
        <v>2.961140291</v>
      </c>
      <c r="Y295" s="38">
        <f t="shared" si="10"/>
        <v>-2.111782965</v>
      </c>
      <c r="Z295" s="38">
        <f t="shared" si="11"/>
        <v>0.3907311285</v>
      </c>
      <c r="AA295" s="38">
        <f t="shared" si="12"/>
        <v>-0.9205048535</v>
      </c>
    </row>
    <row r="296" ht="15.75" customHeight="1">
      <c r="O296" s="21">
        <v>294.0</v>
      </c>
      <c r="P296" s="21">
        <f t="shared" si="1"/>
        <v>4.922498981</v>
      </c>
      <c r="Q296" s="21">
        <f t="shared" si="2"/>
        <v>1.069204466</v>
      </c>
      <c r="R296" s="21">
        <f t="shared" si="3"/>
        <v>2.294157339</v>
      </c>
      <c r="S296" s="21">
        <f t="shared" si="4"/>
        <v>5.991703447</v>
      </c>
      <c r="T296" s="33">
        <f t="shared" si="5"/>
        <v>6.877561282</v>
      </c>
      <c r="U296" s="36">
        <f t="shared" si="6"/>
        <v>-2.095817016</v>
      </c>
      <c r="V296" s="37">
        <f t="shared" si="13"/>
        <v>5.991703447</v>
      </c>
      <c r="W296" s="37">
        <f t="shared" si="8"/>
        <v>0</v>
      </c>
      <c r="X296" s="38">
        <f t="shared" si="9"/>
        <v>2.99785946</v>
      </c>
      <c r="Y296" s="38">
        <f t="shared" si="10"/>
        <v>-2.095817016</v>
      </c>
      <c r="Z296" s="38">
        <f t="shared" si="11"/>
        <v>0.4067366431</v>
      </c>
      <c r="AA296" s="38">
        <f t="shared" si="12"/>
        <v>-0.9135454576</v>
      </c>
    </row>
    <row r="297" ht="15.75" customHeight="1">
      <c r="O297" s="21">
        <v>295.0</v>
      </c>
      <c r="P297" s="21">
        <f t="shared" si="1"/>
        <v>5.046652706</v>
      </c>
      <c r="Q297" s="21">
        <f t="shared" si="2"/>
        <v>1.042900751</v>
      </c>
      <c r="R297" s="21">
        <f t="shared" si="3"/>
        <v>2.294157339</v>
      </c>
      <c r="S297" s="21">
        <f t="shared" si="4"/>
        <v>6.089553457</v>
      </c>
      <c r="T297" s="33">
        <f t="shared" si="5"/>
        <v>6.961148748</v>
      </c>
      <c r="U297" s="36">
        <f t="shared" si="6"/>
        <v>-2.079212661</v>
      </c>
      <c r="V297" s="37">
        <f t="shared" si="13"/>
        <v>6.089553457</v>
      </c>
      <c r="W297" s="37">
        <f t="shared" si="8"/>
        <v>0</v>
      </c>
      <c r="X297" s="38">
        <f t="shared" si="9"/>
        <v>3.034294392</v>
      </c>
      <c r="Y297" s="38">
        <f t="shared" si="10"/>
        <v>-2.079212661</v>
      </c>
      <c r="Z297" s="38">
        <f t="shared" si="11"/>
        <v>0.4226182617</v>
      </c>
      <c r="AA297" s="38">
        <f t="shared" si="12"/>
        <v>-0.906307787</v>
      </c>
    </row>
    <row r="298" ht="15.75" customHeight="1">
      <c r="O298" s="21">
        <v>296.0</v>
      </c>
      <c r="P298" s="21">
        <f t="shared" si="1"/>
        <v>5.170842817</v>
      </c>
      <c r="Q298" s="21">
        <f t="shared" si="2"/>
        <v>1.017853004</v>
      </c>
      <c r="R298" s="21">
        <f t="shared" si="3"/>
        <v>2.294157339</v>
      </c>
      <c r="S298" s="21">
        <f t="shared" si="4"/>
        <v>6.188695822</v>
      </c>
      <c r="T298" s="33">
        <f t="shared" si="5"/>
        <v>7.04405867</v>
      </c>
      <c r="U298" s="36">
        <f t="shared" si="6"/>
        <v>-2.061974958</v>
      </c>
      <c r="V298" s="37">
        <f t="shared" si="13"/>
        <v>6.188695822</v>
      </c>
      <c r="W298" s="37">
        <f t="shared" si="8"/>
        <v>0</v>
      </c>
      <c r="X298" s="38">
        <f t="shared" si="9"/>
        <v>3.070433989</v>
      </c>
      <c r="Y298" s="38">
        <f t="shared" si="10"/>
        <v>-2.061974958</v>
      </c>
      <c r="Z298" s="38">
        <f t="shared" si="11"/>
        <v>0.4383711468</v>
      </c>
      <c r="AA298" s="38">
        <f t="shared" si="12"/>
        <v>-0.8987940463</v>
      </c>
    </row>
    <row r="299" ht="15.75" customHeight="1">
      <c r="O299" s="21">
        <v>297.0</v>
      </c>
      <c r="P299" s="21">
        <f t="shared" si="1"/>
        <v>5.294957072</v>
      </c>
      <c r="Q299" s="21">
        <f t="shared" si="2"/>
        <v>0.9939944413</v>
      </c>
      <c r="R299" s="21">
        <f t="shared" si="3"/>
        <v>2.294157339</v>
      </c>
      <c r="S299" s="21">
        <f t="shared" si="4"/>
        <v>6.288951513</v>
      </c>
      <c r="T299" s="33">
        <f t="shared" si="5"/>
        <v>7.126265791</v>
      </c>
      <c r="U299" s="36">
        <f t="shared" si="6"/>
        <v>-2.044109157</v>
      </c>
      <c r="V299" s="37">
        <f t="shared" si="13"/>
        <v>6.288951513</v>
      </c>
      <c r="W299" s="37">
        <f t="shared" si="8"/>
        <v>0</v>
      </c>
      <c r="X299" s="38">
        <f t="shared" si="9"/>
        <v>3.106267242</v>
      </c>
      <c r="Y299" s="38">
        <f t="shared" si="10"/>
        <v>-2.044109157</v>
      </c>
      <c r="Z299" s="38">
        <f t="shared" si="11"/>
        <v>0.4539904997</v>
      </c>
      <c r="AA299" s="38">
        <f t="shared" si="12"/>
        <v>-0.8910065242</v>
      </c>
    </row>
    <row r="300" ht="15.75" customHeight="1">
      <c r="O300" s="21">
        <v>298.0</v>
      </c>
      <c r="P300" s="21">
        <f t="shared" si="1"/>
        <v>5.418887106</v>
      </c>
      <c r="Q300" s="21">
        <f t="shared" si="2"/>
        <v>0.9712617727</v>
      </c>
      <c r="R300" s="21">
        <f t="shared" si="3"/>
        <v>2.294157339</v>
      </c>
      <c r="S300" s="21">
        <f t="shared" si="4"/>
        <v>6.390148879</v>
      </c>
      <c r="T300" s="33">
        <f t="shared" si="5"/>
        <v>7.20774507</v>
      </c>
      <c r="U300" s="36">
        <f t="shared" si="6"/>
        <v>-2.0256207</v>
      </c>
      <c r="V300" s="37">
        <f t="shared" si="13"/>
        <v>6.390148879</v>
      </c>
      <c r="W300" s="37">
        <f t="shared" si="8"/>
        <v>0</v>
      </c>
      <c r="X300" s="38">
        <f t="shared" si="9"/>
        <v>3.141783236</v>
      </c>
      <c r="Y300" s="38">
        <f t="shared" si="10"/>
        <v>-2.0256207</v>
      </c>
      <c r="Z300" s="38">
        <f t="shared" si="11"/>
        <v>0.4694715628</v>
      </c>
      <c r="AA300" s="38">
        <f t="shared" si="12"/>
        <v>-0.8829475929</v>
      </c>
    </row>
    <row r="301" ht="15.75" customHeight="1">
      <c r="O301" s="21">
        <v>299.0</v>
      </c>
      <c r="P301" s="21">
        <f t="shared" si="1"/>
        <v>5.542528367</v>
      </c>
      <c r="Q301" s="21">
        <f t="shared" si="2"/>
        <v>0.9495951212</v>
      </c>
      <c r="R301" s="21">
        <f t="shared" si="3"/>
        <v>2.294157339</v>
      </c>
      <c r="S301" s="21">
        <f t="shared" si="4"/>
        <v>6.492123488</v>
      </c>
      <c r="T301" s="33">
        <f t="shared" si="5"/>
        <v>7.288471688</v>
      </c>
      <c r="U301" s="36">
        <f t="shared" si="6"/>
        <v>-2.00651522</v>
      </c>
      <c r="V301" s="37">
        <f t="shared" si="13"/>
        <v>6.492123488</v>
      </c>
      <c r="W301" s="37">
        <f t="shared" si="8"/>
        <v>0</v>
      </c>
      <c r="X301" s="38">
        <f t="shared" si="9"/>
        <v>3.176971154</v>
      </c>
      <c r="Y301" s="38">
        <f t="shared" si="10"/>
        <v>-2.00651522</v>
      </c>
      <c r="Z301" s="38">
        <f t="shared" si="11"/>
        <v>0.4848096202</v>
      </c>
      <c r="AA301" s="38">
        <f t="shared" si="12"/>
        <v>-0.8746197071</v>
      </c>
    </row>
    <row r="302" ht="15.75" customHeight="1">
      <c r="O302" s="21">
        <v>300.0</v>
      </c>
      <c r="P302" s="21">
        <f t="shared" si="1"/>
        <v>5.665780024</v>
      </c>
      <c r="Q302" s="21">
        <f t="shared" si="2"/>
        <v>0.9289379174</v>
      </c>
      <c r="R302" s="21">
        <f t="shared" si="3"/>
        <v>2.294157339</v>
      </c>
      <c r="S302" s="21">
        <f t="shared" si="4"/>
        <v>6.594717942</v>
      </c>
      <c r="T302" s="33">
        <f t="shared" si="5"/>
        <v>7.368421055</v>
      </c>
      <c r="U302" s="36">
        <f t="shared" si="6"/>
        <v>-1.986798536</v>
      </c>
      <c r="V302" s="37">
        <f t="shared" si="13"/>
        <v>6.594717942</v>
      </c>
      <c r="W302" s="37">
        <f t="shared" si="8"/>
        <v>0</v>
      </c>
      <c r="X302" s="38">
        <f t="shared" si="9"/>
        <v>3.211820275</v>
      </c>
      <c r="Y302" s="38">
        <f t="shared" si="10"/>
        <v>-1.986798536</v>
      </c>
      <c r="Z302" s="38">
        <f t="shared" si="11"/>
        <v>0.5</v>
      </c>
      <c r="AA302" s="38">
        <f t="shared" si="12"/>
        <v>-0.8660254038</v>
      </c>
    </row>
    <row r="303" ht="15.75" customHeight="1">
      <c r="O303" s="21">
        <v>301.0</v>
      </c>
      <c r="P303" s="21">
        <f t="shared" si="1"/>
        <v>5.788544861</v>
      </c>
      <c r="Q303" s="21">
        <f t="shared" si="2"/>
        <v>0.9092367811</v>
      </c>
      <c r="R303" s="21">
        <f t="shared" si="3"/>
        <v>2.294157339</v>
      </c>
      <c r="S303" s="21">
        <f t="shared" si="4"/>
        <v>6.697781642</v>
      </c>
      <c r="T303" s="33">
        <f t="shared" si="5"/>
        <v>7.447568818</v>
      </c>
      <c r="U303" s="36">
        <f t="shared" si="6"/>
        <v>-1.966476654</v>
      </c>
      <c r="V303" s="37">
        <f t="shared" si="13"/>
        <v>6.697781642</v>
      </c>
      <c r="W303" s="37">
        <f t="shared" si="8"/>
        <v>0</v>
      </c>
      <c r="X303" s="38">
        <f t="shared" si="9"/>
        <v>3.246319985</v>
      </c>
      <c r="Y303" s="38">
        <f t="shared" si="10"/>
        <v>-1.966476654</v>
      </c>
      <c r="Z303" s="38">
        <f t="shared" si="11"/>
        <v>0.5150380749</v>
      </c>
      <c r="AA303" s="38">
        <f t="shared" si="12"/>
        <v>-0.8571673007</v>
      </c>
    </row>
    <row r="304" ht="15.75" customHeight="1">
      <c r="O304" s="21">
        <v>302.0</v>
      </c>
      <c r="P304" s="21">
        <f t="shared" si="1"/>
        <v>5.910729159</v>
      </c>
      <c r="Q304" s="21">
        <f t="shared" si="2"/>
        <v>0.8904413913</v>
      </c>
      <c r="R304" s="21">
        <f t="shared" si="3"/>
        <v>2.294157339</v>
      </c>
      <c r="S304" s="21">
        <f t="shared" si="4"/>
        <v>6.801170551</v>
      </c>
      <c r="T304" s="33">
        <f t="shared" si="5"/>
        <v>7.525890867</v>
      </c>
      <c r="U304" s="36">
        <f t="shared" si="6"/>
        <v>-1.945555764</v>
      </c>
      <c r="V304" s="37">
        <f t="shared" si="13"/>
        <v>6.801170551</v>
      </c>
      <c r="W304" s="37">
        <f t="shared" si="8"/>
        <v>0</v>
      </c>
      <c r="X304" s="38">
        <f t="shared" si="9"/>
        <v>3.280459774</v>
      </c>
      <c r="Y304" s="38">
        <f t="shared" si="10"/>
        <v>-1.945555764</v>
      </c>
      <c r="Z304" s="38">
        <f t="shared" si="11"/>
        <v>0.5299192642</v>
      </c>
      <c r="AA304" s="38">
        <f t="shared" si="12"/>
        <v>-0.8480480962</v>
      </c>
    </row>
    <row r="305" ht="15.75" customHeight="1">
      <c r="O305" s="21">
        <v>303.0</v>
      </c>
      <c r="P305" s="21">
        <f t="shared" si="1"/>
        <v>6.032242579</v>
      </c>
      <c r="Q305" s="21">
        <f t="shared" si="2"/>
        <v>0.872504351</v>
      </c>
      <c r="R305" s="21">
        <f t="shared" si="3"/>
        <v>2.294157339</v>
      </c>
      <c r="S305" s="21">
        <f t="shared" si="4"/>
        <v>6.90474693</v>
      </c>
      <c r="T305" s="33">
        <f t="shared" si="5"/>
        <v>7.603363345</v>
      </c>
      <c r="U305" s="36">
        <f t="shared" si="6"/>
        <v>-1.924042239</v>
      </c>
      <c r="V305" s="37">
        <f t="shared" si="13"/>
        <v>6.90474693</v>
      </c>
      <c r="W305" s="37">
        <f t="shared" si="8"/>
        <v>0</v>
      </c>
      <c r="X305" s="38">
        <f t="shared" si="9"/>
        <v>3.314229245</v>
      </c>
      <c r="Y305" s="38">
        <f t="shared" si="10"/>
        <v>-1.924042239</v>
      </c>
      <c r="Z305" s="38">
        <f t="shared" si="11"/>
        <v>0.544639035</v>
      </c>
      <c r="AA305" s="38">
        <f t="shared" si="12"/>
        <v>-0.8386705679</v>
      </c>
    </row>
    <row r="306" ht="15.75" customHeight="1">
      <c r="O306" s="21">
        <v>304.0</v>
      </c>
      <c r="P306" s="21">
        <f t="shared" si="1"/>
        <v>6.152998029</v>
      </c>
      <c r="Q306" s="21">
        <f t="shared" si="2"/>
        <v>0.855381047</v>
      </c>
      <c r="R306" s="21">
        <f t="shared" si="3"/>
        <v>2.294157339</v>
      </c>
      <c r="S306" s="21">
        <f t="shared" si="4"/>
        <v>7.008379076</v>
      </c>
      <c r="T306" s="33">
        <f t="shared" si="5"/>
        <v>7.679962652</v>
      </c>
      <c r="U306" s="36">
        <f t="shared" si="6"/>
        <v>-1.901942631</v>
      </c>
      <c r="V306" s="37">
        <f t="shared" si="13"/>
        <v>7.008379076</v>
      </c>
      <c r="W306" s="37">
        <f t="shared" si="8"/>
        <v>0</v>
      </c>
      <c r="X306" s="38">
        <f t="shared" si="9"/>
        <v>3.347618109</v>
      </c>
      <c r="Y306" s="38">
        <f t="shared" si="10"/>
        <v>-1.901942631</v>
      </c>
      <c r="Z306" s="38">
        <f t="shared" si="11"/>
        <v>0.5591929035</v>
      </c>
      <c r="AA306" s="38">
        <f t="shared" si="12"/>
        <v>-0.8290375726</v>
      </c>
    </row>
    <row r="307" ht="15.75" customHeight="1">
      <c r="O307" s="21">
        <v>305.0</v>
      </c>
      <c r="P307" s="21">
        <f t="shared" si="1"/>
        <v>6.272911541</v>
      </c>
      <c r="Q307" s="21">
        <f t="shared" si="2"/>
        <v>0.83902951</v>
      </c>
      <c r="R307" s="21">
        <f t="shared" si="3"/>
        <v>2.294157339</v>
      </c>
      <c r="S307" s="21">
        <f t="shared" si="4"/>
        <v>7.111941051</v>
      </c>
      <c r="T307" s="33">
        <f t="shared" si="5"/>
        <v>7.755665457</v>
      </c>
      <c r="U307" s="36">
        <f t="shared" si="6"/>
        <v>-1.879263674</v>
      </c>
      <c r="V307" s="37">
        <f t="shared" si="13"/>
        <v>7.111941051</v>
      </c>
      <c r="W307" s="37">
        <f t="shared" si="8"/>
        <v>0</v>
      </c>
      <c r="X307" s="38">
        <f t="shared" si="9"/>
        <v>3.380616196</v>
      </c>
      <c r="Y307" s="38">
        <f t="shared" si="10"/>
        <v>-1.879263674</v>
      </c>
      <c r="Z307" s="38">
        <f t="shared" si="11"/>
        <v>0.5735764364</v>
      </c>
      <c r="AA307" s="38">
        <f t="shared" si="12"/>
        <v>-0.8191520443</v>
      </c>
    </row>
    <row r="308" ht="15.75" customHeight="1">
      <c r="O308" s="21">
        <v>306.0</v>
      </c>
      <c r="P308" s="21">
        <f t="shared" si="1"/>
        <v>6.39190214</v>
      </c>
      <c r="Q308" s="21">
        <f t="shared" si="2"/>
        <v>0.8234102746</v>
      </c>
      <c r="R308" s="21">
        <f t="shared" si="3"/>
        <v>2.294157339</v>
      </c>
      <c r="S308" s="21">
        <f t="shared" si="4"/>
        <v>7.215312415</v>
      </c>
      <c r="T308" s="33">
        <f t="shared" si="5"/>
        <v>7.830448699</v>
      </c>
      <c r="U308" s="36">
        <f t="shared" si="6"/>
        <v>-1.856012275</v>
      </c>
      <c r="V308" s="37">
        <f t="shared" si="13"/>
        <v>7.215312415</v>
      </c>
      <c r="W308" s="37">
        <f t="shared" si="8"/>
        <v>0</v>
      </c>
      <c r="X308" s="38">
        <f t="shared" si="9"/>
        <v>3.413213456</v>
      </c>
      <c r="Y308" s="38">
        <f t="shared" si="10"/>
        <v>-1.856012275</v>
      </c>
      <c r="Z308" s="38">
        <f t="shared" si="11"/>
        <v>0.5877852523</v>
      </c>
      <c r="AA308" s="38">
        <f t="shared" si="12"/>
        <v>-0.8090169944</v>
      </c>
    </row>
    <row r="309" ht="15.75" customHeight="1">
      <c r="O309" s="21">
        <v>307.0</v>
      </c>
      <c r="P309" s="21">
        <f t="shared" si="1"/>
        <v>6.509891726</v>
      </c>
      <c r="Q309" s="21">
        <f t="shared" si="2"/>
        <v>0.8084862418</v>
      </c>
      <c r="R309" s="21">
        <f t="shared" si="3"/>
        <v>2.294157339</v>
      </c>
      <c r="S309" s="21">
        <f t="shared" si="4"/>
        <v>7.318377968</v>
      </c>
      <c r="T309" s="33">
        <f t="shared" si="5"/>
        <v>7.904289598</v>
      </c>
      <c r="U309" s="36">
        <f t="shared" si="6"/>
        <v>-1.832195517</v>
      </c>
      <c r="V309" s="37">
        <f t="shared" si="13"/>
        <v>7.318377968</v>
      </c>
      <c r="W309" s="37">
        <f t="shared" si="8"/>
        <v>0</v>
      </c>
      <c r="X309" s="38">
        <f t="shared" si="9"/>
        <v>3.445399957</v>
      </c>
      <c r="Y309" s="38">
        <f t="shared" si="10"/>
        <v>-1.832195517</v>
      </c>
      <c r="Z309" s="38">
        <f t="shared" si="11"/>
        <v>0.6018150232</v>
      </c>
      <c r="AA309" s="38">
        <f t="shared" si="12"/>
        <v>-0.79863551</v>
      </c>
    </row>
    <row r="310" ht="15.75" customHeight="1">
      <c r="O310" s="21">
        <v>308.0</v>
      </c>
      <c r="P310" s="21">
        <f t="shared" si="1"/>
        <v>6.626804946</v>
      </c>
      <c r="Q310" s="21">
        <f t="shared" si="2"/>
        <v>0.7942225461</v>
      </c>
      <c r="R310" s="21">
        <f t="shared" si="3"/>
        <v>2.294157339</v>
      </c>
      <c r="S310" s="21">
        <f t="shared" si="4"/>
        <v>7.421027492</v>
      </c>
      <c r="T310" s="33">
        <f t="shared" si="5"/>
        <v>7.977165662</v>
      </c>
      <c r="U310" s="36">
        <f t="shared" si="6"/>
        <v>-1.807820654</v>
      </c>
      <c r="V310" s="37">
        <f t="shared" si="13"/>
        <v>7.421027492</v>
      </c>
      <c r="W310" s="37">
        <f t="shared" si="8"/>
        <v>0</v>
      </c>
      <c r="X310" s="38">
        <f t="shared" si="9"/>
        <v>3.477165897</v>
      </c>
      <c r="Y310" s="38">
        <f t="shared" si="10"/>
        <v>-1.807820654</v>
      </c>
      <c r="Z310" s="38">
        <f t="shared" si="11"/>
        <v>0.6156614753</v>
      </c>
      <c r="AA310" s="38">
        <f t="shared" si="12"/>
        <v>-0.7880107536</v>
      </c>
    </row>
    <row r="311" ht="15.75" customHeight="1">
      <c r="O311" s="21">
        <v>309.0</v>
      </c>
      <c r="P311" s="21">
        <f t="shared" si="1"/>
        <v>6.74256908</v>
      </c>
      <c r="Q311" s="21">
        <f t="shared" si="2"/>
        <v>0.7805864255</v>
      </c>
      <c r="R311" s="21">
        <f t="shared" si="3"/>
        <v>2.294157339</v>
      </c>
      <c r="S311" s="21">
        <f t="shared" si="4"/>
        <v>7.523155505</v>
      </c>
      <c r="T311" s="33">
        <f t="shared" si="5"/>
        <v>8.049054692</v>
      </c>
      <c r="U311" s="36">
        <f t="shared" si="6"/>
        <v>-1.782895111</v>
      </c>
      <c r="V311" s="37">
        <f t="shared" si="13"/>
        <v>7.523155505</v>
      </c>
      <c r="W311" s="37">
        <f t="shared" si="8"/>
        <v>0</v>
      </c>
      <c r="X311" s="38">
        <f t="shared" si="9"/>
        <v>3.508501599</v>
      </c>
      <c r="Y311" s="38">
        <f t="shared" si="10"/>
        <v>-1.782895111</v>
      </c>
      <c r="Z311" s="38">
        <f t="shared" si="11"/>
        <v>0.629320391</v>
      </c>
      <c r="AA311" s="38">
        <f t="shared" si="12"/>
        <v>-0.7771459615</v>
      </c>
    </row>
    <row r="312" ht="15.75" customHeight="1">
      <c r="O312" s="21">
        <v>310.0</v>
      </c>
      <c r="P312" s="21">
        <f t="shared" si="1"/>
        <v>6.857113929</v>
      </c>
      <c r="Q312" s="21">
        <f t="shared" si="2"/>
        <v>0.767547098</v>
      </c>
      <c r="R312" s="21">
        <f t="shared" si="3"/>
        <v>2.294157339</v>
      </c>
      <c r="S312" s="21">
        <f t="shared" si="4"/>
        <v>7.624661027</v>
      </c>
      <c r="T312" s="33">
        <f t="shared" si="5"/>
        <v>8.119934791</v>
      </c>
      <c r="U312" s="36">
        <f t="shared" si="6"/>
        <v>-1.757426481</v>
      </c>
      <c r="V312" s="37">
        <f t="shared" si="13"/>
        <v>7.624661027</v>
      </c>
      <c r="W312" s="37">
        <f t="shared" si="8"/>
        <v>0</v>
      </c>
      <c r="X312" s="38">
        <f t="shared" si="9"/>
        <v>3.539397517</v>
      </c>
      <c r="Y312" s="38">
        <f t="shared" si="10"/>
        <v>-1.757426481</v>
      </c>
      <c r="Z312" s="38">
        <f t="shared" si="11"/>
        <v>0.6427876097</v>
      </c>
      <c r="AA312" s="38">
        <f t="shared" si="12"/>
        <v>-0.7660444431</v>
      </c>
    </row>
    <row r="313" ht="15.75" customHeight="1">
      <c r="O313" s="21">
        <v>311.0</v>
      </c>
      <c r="P313" s="21">
        <f t="shared" si="1"/>
        <v>6.970371709</v>
      </c>
      <c r="Q313" s="21">
        <f t="shared" si="2"/>
        <v>0.7550756425</v>
      </c>
      <c r="R313" s="21">
        <f t="shared" si="3"/>
        <v>2.294157339</v>
      </c>
      <c r="S313" s="21">
        <f t="shared" si="4"/>
        <v>7.725447351</v>
      </c>
      <c r="T313" s="33">
        <f t="shared" si="5"/>
        <v>8.189784366</v>
      </c>
      <c r="U313" s="36">
        <f t="shared" si="6"/>
        <v>-1.731422522</v>
      </c>
      <c r="V313" s="37">
        <f t="shared" si="13"/>
        <v>7.725447351</v>
      </c>
      <c r="W313" s="37">
        <f t="shared" si="8"/>
        <v>0</v>
      </c>
      <c r="X313" s="38">
        <f t="shared" si="9"/>
        <v>3.569844241</v>
      </c>
      <c r="Y313" s="38">
        <f t="shared" si="10"/>
        <v>-1.731422522</v>
      </c>
      <c r="Z313" s="38">
        <f t="shared" si="11"/>
        <v>0.656059029</v>
      </c>
      <c r="AA313" s="38">
        <f t="shared" si="12"/>
        <v>-0.7547095802</v>
      </c>
    </row>
    <row r="314" ht="15.75" customHeight="1">
      <c r="O314" s="21">
        <v>312.0</v>
      </c>
      <c r="P314" s="21">
        <f t="shared" si="1"/>
        <v>7.082276949</v>
      </c>
      <c r="Q314" s="21">
        <f t="shared" si="2"/>
        <v>0.7431448861</v>
      </c>
      <c r="R314" s="21">
        <f t="shared" si="3"/>
        <v>2.294157339</v>
      </c>
      <c r="S314" s="21">
        <f t="shared" si="4"/>
        <v>7.825421835</v>
      </c>
      <c r="T314" s="33">
        <f t="shared" si="5"/>
        <v>8.258582142</v>
      </c>
      <c r="U314" s="36">
        <f t="shared" si="6"/>
        <v>-1.704891155</v>
      </c>
      <c r="V314" s="37">
        <f t="shared" si="13"/>
        <v>7.825421835</v>
      </c>
      <c r="W314" s="37">
        <f t="shared" si="8"/>
        <v>0</v>
      </c>
      <c r="X314" s="38">
        <f t="shared" si="9"/>
        <v>3.599832497</v>
      </c>
      <c r="Y314" s="38">
        <f t="shared" si="10"/>
        <v>-1.704891155</v>
      </c>
      <c r="Z314" s="38">
        <f t="shared" si="11"/>
        <v>0.6691306064</v>
      </c>
      <c r="AA314" s="38">
        <f t="shared" si="12"/>
        <v>-0.7431448255</v>
      </c>
    </row>
    <row r="315" ht="15.75" customHeight="1">
      <c r="O315" s="21">
        <v>313.0</v>
      </c>
      <c r="P315" s="21">
        <f t="shared" si="1"/>
        <v>7.192766394</v>
      </c>
      <c r="Q315" s="21">
        <f t="shared" si="2"/>
        <v>0.7317292969</v>
      </c>
      <c r="R315" s="21">
        <f t="shared" si="3"/>
        <v>2.294157339</v>
      </c>
      <c r="S315" s="21">
        <f t="shared" si="4"/>
        <v>7.924495691</v>
      </c>
      <c r="T315" s="33">
        <f t="shared" si="5"/>
        <v>8.326307161</v>
      </c>
      <c r="U315" s="36">
        <f t="shared" si="6"/>
        <v>-1.677840462</v>
      </c>
      <c r="V315" s="37">
        <f t="shared" si="13"/>
        <v>7.924495691</v>
      </c>
      <c r="W315" s="37">
        <f t="shared" si="8"/>
        <v>0</v>
      </c>
      <c r="X315" s="38">
        <f t="shared" si="9"/>
        <v>3.629353148</v>
      </c>
      <c r="Y315" s="38">
        <f t="shared" si="10"/>
        <v>-1.677840462</v>
      </c>
      <c r="Z315" s="38">
        <f t="shared" si="11"/>
        <v>0.6819983601</v>
      </c>
      <c r="AA315" s="38">
        <f t="shared" si="12"/>
        <v>-0.7313537016</v>
      </c>
    </row>
    <row r="316" ht="15.75" customHeight="1">
      <c r="O316" s="21">
        <v>314.0</v>
      </c>
      <c r="P316" s="21">
        <f t="shared" si="1"/>
        <v>7.301778921</v>
      </c>
      <c r="Q316" s="21">
        <f t="shared" si="2"/>
        <v>0.7208048824</v>
      </c>
      <c r="R316" s="21">
        <f t="shared" si="3"/>
        <v>2.294157339</v>
      </c>
      <c r="S316" s="21">
        <f t="shared" si="4"/>
        <v>8.022583803</v>
      </c>
      <c r="T316" s="33">
        <f t="shared" si="5"/>
        <v>8.392938795</v>
      </c>
      <c r="U316" s="36">
        <f t="shared" si="6"/>
        <v>-1.650278682</v>
      </c>
      <c r="V316" s="37">
        <f t="shared" si="13"/>
        <v>8.022583803</v>
      </c>
      <c r="W316" s="37">
        <f t="shared" si="8"/>
        <v>0</v>
      </c>
      <c r="X316" s="38">
        <f t="shared" si="9"/>
        <v>3.658397204</v>
      </c>
      <c r="Y316" s="38">
        <f t="shared" si="10"/>
        <v>-1.650278682</v>
      </c>
      <c r="Z316" s="38">
        <f t="shared" si="11"/>
        <v>0.6946583705</v>
      </c>
      <c r="AA316" s="38">
        <f t="shared" si="12"/>
        <v>-0.7193398003</v>
      </c>
    </row>
    <row r="317" ht="15.75" customHeight="1">
      <c r="O317" s="21">
        <v>315.0</v>
      </c>
      <c r="P317" s="21">
        <f t="shared" si="1"/>
        <v>7.409255445</v>
      </c>
      <c r="Q317" s="21">
        <f t="shared" si="2"/>
        <v>0.7103490945</v>
      </c>
      <c r="R317" s="21">
        <f t="shared" si="3"/>
        <v>2.294157339</v>
      </c>
      <c r="S317" s="21">
        <f t="shared" si="4"/>
        <v>8.119604539</v>
      </c>
      <c r="T317" s="33">
        <f t="shared" si="5"/>
        <v>8.458456746</v>
      </c>
      <c r="U317" s="36">
        <f t="shared" si="6"/>
        <v>-1.622214212</v>
      </c>
      <c r="V317" s="37">
        <f t="shared" si="13"/>
        <v>8.119604539</v>
      </c>
      <c r="W317" s="37">
        <f t="shared" si="8"/>
        <v>0</v>
      </c>
      <c r="X317" s="38">
        <f t="shared" si="9"/>
        <v>3.686955817</v>
      </c>
      <c r="Y317" s="38">
        <f t="shared" si="10"/>
        <v>-1.622214212</v>
      </c>
      <c r="Z317" s="38">
        <f t="shared" si="11"/>
        <v>0.7071067812</v>
      </c>
      <c r="AA317" s="38">
        <f t="shared" si="12"/>
        <v>-0.7071067812</v>
      </c>
    </row>
    <row r="318" ht="15.75" customHeight="1">
      <c r="O318" s="21">
        <v>316.0</v>
      </c>
      <c r="P318" s="21">
        <f t="shared" si="1"/>
        <v>7.51513885</v>
      </c>
      <c r="Q318" s="21">
        <f t="shared" si="2"/>
        <v>0.7003407391</v>
      </c>
      <c r="R318" s="21">
        <f t="shared" si="3"/>
        <v>2.294157339</v>
      </c>
      <c r="S318" s="21">
        <f t="shared" si="4"/>
        <v>8.215479589</v>
      </c>
      <c r="T318" s="33">
        <f t="shared" si="5"/>
        <v>8.522841057</v>
      </c>
      <c r="U318" s="36">
        <f t="shared" si="6"/>
        <v>-1.593655599</v>
      </c>
      <c r="V318" s="37">
        <f t="shared" si="13"/>
        <v>8.215479589</v>
      </c>
      <c r="W318" s="37">
        <f t="shared" si="8"/>
        <v>0</v>
      </c>
      <c r="X318" s="38">
        <f t="shared" si="9"/>
        <v>3.715020287</v>
      </c>
      <c r="Y318" s="38">
        <f t="shared" si="10"/>
        <v>-1.593655599</v>
      </c>
      <c r="Z318" s="38">
        <f t="shared" si="11"/>
        <v>0.7193398003</v>
      </c>
      <c r="AA318" s="38">
        <f t="shared" si="12"/>
        <v>-0.6946583705</v>
      </c>
    </row>
    <row r="319" ht="15.75" customHeight="1">
      <c r="O319" s="21">
        <v>317.0</v>
      </c>
      <c r="P319" s="21">
        <f t="shared" si="1"/>
        <v>7.619373909</v>
      </c>
      <c r="Q319" s="21">
        <f t="shared" si="2"/>
        <v>0.6907598917</v>
      </c>
      <c r="R319" s="21">
        <f t="shared" si="3"/>
        <v>2.294157339</v>
      </c>
      <c r="S319" s="21">
        <f t="shared" si="4"/>
        <v>8.310133801</v>
      </c>
      <c r="T319" s="33">
        <f t="shared" si="5"/>
        <v>8.586072117</v>
      </c>
      <c r="U319" s="36">
        <f t="shared" si="6"/>
        <v>-1.564611543</v>
      </c>
      <c r="V319" s="37">
        <f t="shared" si="13"/>
        <v>8.310133801</v>
      </c>
      <c r="W319" s="37">
        <f t="shared" si="8"/>
        <v>0</v>
      </c>
      <c r="X319" s="38">
        <f t="shared" si="9"/>
        <v>3.742582067</v>
      </c>
      <c r="Y319" s="38">
        <f t="shared" si="10"/>
        <v>-1.564611543</v>
      </c>
      <c r="Z319" s="38">
        <f t="shared" si="11"/>
        <v>0.7313537016</v>
      </c>
      <c r="AA319" s="38">
        <f t="shared" si="12"/>
        <v>-0.6819983601</v>
      </c>
    </row>
    <row r="320" ht="15.75" customHeight="1">
      <c r="O320" s="21">
        <v>318.0</v>
      </c>
      <c r="P320" s="21">
        <f t="shared" si="1"/>
        <v>7.72190722</v>
      </c>
      <c r="Q320" s="21">
        <f t="shared" si="2"/>
        <v>0.6815878184</v>
      </c>
      <c r="R320" s="21">
        <f t="shared" si="3"/>
        <v>2.294157339</v>
      </c>
      <c r="S320" s="21">
        <f t="shared" si="4"/>
        <v>8.403495039</v>
      </c>
      <c r="T320" s="33">
        <f t="shared" si="5"/>
        <v>8.648130663</v>
      </c>
      <c r="U320" s="36">
        <f t="shared" si="6"/>
        <v>-1.535090891</v>
      </c>
      <c r="V320" s="37">
        <f t="shared" si="13"/>
        <v>8.403495039</v>
      </c>
      <c r="W320" s="37">
        <f t="shared" si="8"/>
        <v>0</v>
      </c>
      <c r="X320" s="38">
        <f t="shared" si="9"/>
        <v>3.769632761</v>
      </c>
      <c r="Y320" s="38">
        <f t="shared" si="10"/>
        <v>-1.535090891</v>
      </c>
      <c r="Z320" s="38">
        <f t="shared" si="11"/>
        <v>0.7431448255</v>
      </c>
      <c r="AA320" s="38">
        <f t="shared" si="12"/>
        <v>-0.6691306064</v>
      </c>
    </row>
    <row r="321" ht="15.75" customHeight="1">
      <c r="O321" s="21">
        <v>319.0</v>
      </c>
      <c r="P321" s="21">
        <f t="shared" si="1"/>
        <v>7.822687138</v>
      </c>
      <c r="Q321" s="21">
        <f t="shared" si="2"/>
        <v>0.6728069017</v>
      </c>
      <c r="R321" s="21">
        <f t="shared" si="3"/>
        <v>2.294157339</v>
      </c>
      <c r="S321" s="21">
        <f t="shared" si="4"/>
        <v>8.49549404</v>
      </c>
      <c r="T321" s="33">
        <f t="shared" si="5"/>
        <v>8.708997794</v>
      </c>
      <c r="U321" s="36">
        <f t="shared" si="6"/>
        <v>-1.505102636</v>
      </c>
      <c r="V321" s="37">
        <f t="shared" si="13"/>
        <v>8.49549404</v>
      </c>
      <c r="W321" s="37">
        <f t="shared" si="8"/>
        <v>0</v>
      </c>
      <c r="X321" s="38">
        <f t="shared" si="9"/>
        <v>3.796164128</v>
      </c>
      <c r="Y321" s="38">
        <f t="shared" si="10"/>
        <v>-1.505102636</v>
      </c>
      <c r="Z321" s="38">
        <f t="shared" si="11"/>
        <v>0.7547095802</v>
      </c>
      <c r="AA321" s="38">
        <f t="shared" si="12"/>
        <v>-0.656059029</v>
      </c>
    </row>
    <row r="322" ht="15.75" customHeight="1">
      <c r="O322" s="21">
        <v>320.0</v>
      </c>
      <c r="P322" s="21">
        <f t="shared" si="1"/>
        <v>7.921663719</v>
      </c>
      <c r="Q322" s="21">
        <f t="shared" si="2"/>
        <v>0.6644005708</v>
      </c>
      <c r="R322" s="21">
        <f t="shared" si="3"/>
        <v>2.294157339</v>
      </c>
      <c r="S322" s="21">
        <f t="shared" si="4"/>
        <v>8.58606429</v>
      </c>
      <c r="T322" s="33">
        <f t="shared" si="5"/>
        <v>8.768654967</v>
      </c>
      <c r="U322" s="36">
        <f t="shared" si="6"/>
        <v>-1.474655912</v>
      </c>
      <c r="V322" s="37">
        <f t="shared" si="13"/>
        <v>8.58606429</v>
      </c>
      <c r="W322" s="37">
        <f t="shared" si="8"/>
        <v>0</v>
      </c>
      <c r="X322" s="38">
        <f t="shared" si="9"/>
        <v>3.822168086</v>
      </c>
      <c r="Y322" s="38">
        <f t="shared" si="10"/>
        <v>-1.474655912</v>
      </c>
      <c r="Z322" s="38">
        <f t="shared" si="11"/>
        <v>0.7660444431</v>
      </c>
      <c r="AA322" s="38">
        <f t="shared" si="12"/>
        <v>-0.6427876097</v>
      </c>
    </row>
    <row r="323" ht="15.75" customHeight="1">
      <c r="O323" s="21">
        <v>321.0</v>
      </c>
      <c r="P323" s="21">
        <f t="shared" si="1"/>
        <v>8.018788664</v>
      </c>
      <c r="Q323" s="21">
        <f t="shared" si="2"/>
        <v>0.656353237</v>
      </c>
      <c r="R323" s="21">
        <f t="shared" si="3"/>
        <v>2.294157339</v>
      </c>
      <c r="S323" s="21">
        <f t="shared" si="4"/>
        <v>8.675141901</v>
      </c>
      <c r="T323" s="33">
        <f t="shared" si="5"/>
        <v>8.827084011</v>
      </c>
      <c r="U323" s="36">
        <f t="shared" si="6"/>
        <v>-1.443759994</v>
      </c>
      <c r="V323" s="37">
        <f t="shared" si="13"/>
        <v>8.675141901</v>
      </c>
      <c r="W323" s="37">
        <f t="shared" si="8"/>
        <v>0</v>
      </c>
      <c r="X323" s="38">
        <f t="shared" si="9"/>
        <v>3.847636716</v>
      </c>
      <c r="Y323" s="38">
        <f t="shared" si="10"/>
        <v>-1.443759994</v>
      </c>
      <c r="Z323" s="38">
        <f t="shared" si="11"/>
        <v>0.7771459615</v>
      </c>
      <c r="AA323" s="38">
        <f t="shared" si="12"/>
        <v>-0.629320391</v>
      </c>
    </row>
    <row r="324" ht="15.75" customHeight="1">
      <c r="O324" s="21">
        <v>322.0</v>
      </c>
      <c r="P324" s="21">
        <f t="shared" si="1"/>
        <v>8.11401527</v>
      </c>
      <c r="Q324" s="21">
        <f t="shared" si="2"/>
        <v>0.6486502331</v>
      </c>
      <c r="R324" s="21">
        <f t="shared" si="3"/>
        <v>2.294157339</v>
      </c>
      <c r="S324" s="21">
        <f t="shared" si="4"/>
        <v>8.762665503</v>
      </c>
      <c r="T324" s="33">
        <f t="shared" si="5"/>
        <v>8.884267127</v>
      </c>
      <c r="U324" s="36">
        <f t="shared" si="6"/>
        <v>-1.412424292</v>
      </c>
      <c r="V324" s="37">
        <f t="shared" si="13"/>
        <v>8.762665503</v>
      </c>
      <c r="W324" s="37">
        <f t="shared" si="8"/>
        <v>0</v>
      </c>
      <c r="X324" s="38">
        <f t="shared" si="9"/>
        <v>3.872562259</v>
      </c>
      <c r="Y324" s="38">
        <f t="shared" si="10"/>
        <v>-1.412424292</v>
      </c>
      <c r="Z324" s="38">
        <f t="shared" si="11"/>
        <v>0.7880107536</v>
      </c>
      <c r="AA324" s="38">
        <f t="shared" si="12"/>
        <v>-0.6156614753</v>
      </c>
    </row>
    <row r="325" ht="15.75" customHeight="1">
      <c r="O325" s="21">
        <v>323.0</v>
      </c>
      <c r="P325" s="21">
        <f t="shared" si="1"/>
        <v>8.207298381</v>
      </c>
      <c r="Q325" s="21">
        <f t="shared" si="2"/>
        <v>0.6412777569</v>
      </c>
      <c r="R325" s="21">
        <f t="shared" si="3"/>
        <v>2.294157339</v>
      </c>
      <c r="S325" s="21">
        <f t="shared" si="4"/>
        <v>8.848576138</v>
      </c>
      <c r="T325" s="33">
        <f t="shared" si="5"/>
        <v>8.940186898</v>
      </c>
      <c r="U325" s="36">
        <f t="shared" si="6"/>
        <v>-1.380658352</v>
      </c>
      <c r="V325" s="37">
        <f t="shared" si="13"/>
        <v>8.848576138</v>
      </c>
      <c r="W325" s="37">
        <f t="shared" si="8"/>
        <v>0</v>
      </c>
      <c r="X325" s="38">
        <f t="shared" si="9"/>
        <v>3.896937122</v>
      </c>
      <c r="Y325" s="38">
        <f t="shared" si="10"/>
        <v>-1.380658352</v>
      </c>
      <c r="Z325" s="38">
        <f t="shared" si="11"/>
        <v>0.79863551</v>
      </c>
      <c r="AA325" s="38">
        <f t="shared" si="12"/>
        <v>-0.6018150232</v>
      </c>
    </row>
    <row r="326" ht="15.75" customHeight="1">
      <c r="O326" s="21">
        <v>324.0</v>
      </c>
      <c r="P326" s="21">
        <f t="shared" si="1"/>
        <v>8.298594347</v>
      </c>
      <c r="Q326" s="21">
        <f t="shared" si="2"/>
        <v>0.6342228185</v>
      </c>
      <c r="R326" s="21">
        <f t="shared" si="3"/>
        <v>2.294157339</v>
      </c>
      <c r="S326" s="21">
        <f t="shared" si="4"/>
        <v>8.932817165</v>
      </c>
      <c r="T326" s="33">
        <f t="shared" si="5"/>
        <v>8.994826289</v>
      </c>
      <c r="U326" s="36">
        <f t="shared" si="6"/>
        <v>-1.34847185</v>
      </c>
      <c r="V326" s="37">
        <f t="shared" si="13"/>
        <v>8.932817165</v>
      </c>
      <c r="W326" s="37">
        <f t="shared" si="8"/>
        <v>0</v>
      </c>
      <c r="X326" s="38">
        <f t="shared" si="9"/>
        <v>3.92075388</v>
      </c>
      <c r="Y326" s="38">
        <f t="shared" si="10"/>
        <v>-1.34847185</v>
      </c>
      <c r="Z326" s="38">
        <f t="shared" si="11"/>
        <v>0.8090169944</v>
      </c>
      <c r="AA326" s="38">
        <f t="shared" si="12"/>
        <v>-0.5877852523</v>
      </c>
    </row>
    <row r="327" ht="15.75" customHeight="1">
      <c r="O327" s="21">
        <v>325.0</v>
      </c>
      <c r="P327" s="21">
        <f t="shared" si="1"/>
        <v>8.387860982</v>
      </c>
      <c r="Q327" s="21">
        <f t="shared" si="2"/>
        <v>0.6274731911</v>
      </c>
      <c r="R327" s="21">
        <f t="shared" si="3"/>
        <v>2.294157339</v>
      </c>
      <c r="S327" s="21">
        <f t="shared" si="4"/>
        <v>9.015334173</v>
      </c>
      <c r="T327" s="33">
        <f t="shared" si="5"/>
        <v>9.048168657</v>
      </c>
      <c r="U327" s="36">
        <f t="shared" si="6"/>
        <v>-1.315874591</v>
      </c>
      <c r="V327" s="37">
        <f t="shared" si="13"/>
        <v>9.015334173</v>
      </c>
      <c r="W327" s="37">
        <f t="shared" si="8"/>
        <v>0</v>
      </c>
      <c r="X327" s="38">
        <f t="shared" si="9"/>
        <v>3.944005279</v>
      </c>
      <c r="Y327" s="38">
        <f t="shared" si="10"/>
        <v>-1.315874591</v>
      </c>
      <c r="Z327" s="38">
        <f t="shared" si="11"/>
        <v>0.8191520443</v>
      </c>
      <c r="AA327" s="38">
        <f t="shared" si="12"/>
        <v>-0.5735764364</v>
      </c>
    </row>
    <row r="328" ht="15.75" customHeight="1">
      <c r="O328" s="21">
        <v>326.0</v>
      </c>
      <c r="P328" s="21">
        <f t="shared" si="1"/>
        <v>8.475057529</v>
      </c>
      <c r="Q328" s="21">
        <f t="shared" si="2"/>
        <v>0.6210173652</v>
      </c>
      <c r="R328" s="21">
        <f t="shared" si="3"/>
        <v>2.294157339</v>
      </c>
      <c r="S328" s="21">
        <f t="shared" si="4"/>
        <v>9.096074894</v>
      </c>
      <c r="T328" s="33">
        <f t="shared" si="5"/>
        <v>9.100197753</v>
      </c>
      <c r="U328" s="36">
        <f t="shared" si="6"/>
        <v>-1.282876503</v>
      </c>
      <c r="V328" s="37">
        <f t="shared" si="13"/>
        <v>9.096074894</v>
      </c>
      <c r="W328" s="37">
        <f t="shared" si="8"/>
        <v>0</v>
      </c>
      <c r="X328" s="38">
        <f t="shared" si="9"/>
        <v>3.966684237</v>
      </c>
      <c r="Y328" s="38">
        <f t="shared" si="10"/>
        <v>-1.282876503</v>
      </c>
      <c r="Z328" s="38">
        <f t="shared" si="11"/>
        <v>0.8290375726</v>
      </c>
      <c r="AA328" s="38">
        <f t="shared" si="12"/>
        <v>-0.5591929035</v>
      </c>
    </row>
    <row r="329" ht="15.75" customHeight="1">
      <c r="O329" s="21">
        <v>327.0</v>
      </c>
      <c r="P329" s="21">
        <f t="shared" si="1"/>
        <v>8.560144626</v>
      </c>
      <c r="Q329" s="21">
        <f t="shared" si="2"/>
        <v>0.6148445063</v>
      </c>
      <c r="R329" s="21">
        <f t="shared" si="3"/>
        <v>2.294157339</v>
      </c>
      <c r="S329" s="21">
        <f t="shared" si="4"/>
        <v>9.174989133</v>
      </c>
      <c r="T329" s="33">
        <f t="shared" si="5"/>
        <v>9.150897729</v>
      </c>
      <c r="U329" s="36">
        <f t="shared" si="6"/>
        <v>-1.249487639</v>
      </c>
      <c r="V329" s="37">
        <f t="shared" si="13"/>
        <v>9.174989133</v>
      </c>
      <c r="W329" s="37">
        <f t="shared" si="8"/>
        <v>0</v>
      </c>
      <c r="X329" s="38">
        <f t="shared" si="9"/>
        <v>3.988783844</v>
      </c>
      <c r="Y329" s="38">
        <f t="shared" si="10"/>
        <v>-1.249487639</v>
      </c>
      <c r="Z329" s="38">
        <f t="shared" si="11"/>
        <v>0.8386705679</v>
      </c>
      <c r="AA329" s="38">
        <f t="shared" si="12"/>
        <v>-0.544639035</v>
      </c>
    </row>
    <row r="330" ht="15.75" customHeight="1">
      <c r="O330" s="21">
        <v>328.0</v>
      </c>
      <c r="P330" s="21">
        <f t="shared" si="1"/>
        <v>8.643084276</v>
      </c>
      <c r="Q330" s="21">
        <f t="shared" si="2"/>
        <v>0.6089444148</v>
      </c>
      <c r="R330" s="21">
        <f t="shared" si="3"/>
        <v>2.294157339</v>
      </c>
      <c r="S330" s="21">
        <f t="shared" si="4"/>
        <v>9.252028691</v>
      </c>
      <c r="T330" s="33">
        <f t="shared" si="5"/>
        <v>9.200253141</v>
      </c>
      <c r="U330" s="36">
        <f t="shared" si="6"/>
        <v>-1.215718169</v>
      </c>
      <c r="V330" s="37">
        <f t="shared" si="13"/>
        <v>9.252028691</v>
      </c>
      <c r="W330" s="37">
        <f t="shared" si="8"/>
        <v>0</v>
      </c>
      <c r="X330" s="38">
        <f t="shared" si="9"/>
        <v>4.010297369</v>
      </c>
      <c r="Y330" s="38">
        <f t="shared" si="10"/>
        <v>-1.215718169</v>
      </c>
      <c r="Z330" s="38">
        <f t="shared" si="11"/>
        <v>0.8480480962</v>
      </c>
      <c r="AA330" s="38">
        <f t="shared" si="12"/>
        <v>-0.5299192642</v>
      </c>
    </row>
    <row r="331" ht="15.75" customHeight="1">
      <c r="O331" s="21">
        <v>329.0</v>
      </c>
      <c r="P331" s="21">
        <f t="shared" si="1"/>
        <v>8.723839815</v>
      </c>
      <c r="Q331" s="21">
        <f t="shared" si="2"/>
        <v>0.6033074894</v>
      </c>
      <c r="R331" s="21">
        <f t="shared" si="3"/>
        <v>2.294157339</v>
      </c>
      <c r="S331" s="21">
        <f t="shared" si="4"/>
        <v>9.327147304</v>
      </c>
      <c r="T331" s="33">
        <f t="shared" si="5"/>
        <v>9.248248954</v>
      </c>
      <c r="U331" s="36">
        <f t="shared" si="6"/>
        <v>-1.181578379</v>
      </c>
      <c r="V331" s="37">
        <f t="shared" si="13"/>
        <v>9.327147304</v>
      </c>
      <c r="W331" s="37">
        <f t="shared" si="8"/>
        <v>0</v>
      </c>
      <c r="X331" s="38">
        <f t="shared" si="9"/>
        <v>4.031218259</v>
      </c>
      <c r="Y331" s="38">
        <f t="shared" si="10"/>
        <v>-1.181578379</v>
      </c>
      <c r="Z331" s="38">
        <f t="shared" si="11"/>
        <v>0.8571673007</v>
      </c>
      <c r="AA331" s="38">
        <f t="shared" si="12"/>
        <v>-0.5150380749</v>
      </c>
    </row>
    <row r="332" ht="15.75" customHeight="1">
      <c r="O332" s="21">
        <v>330.0</v>
      </c>
      <c r="P332" s="21">
        <f t="shared" si="1"/>
        <v>8.802375889</v>
      </c>
      <c r="Q332" s="21">
        <f t="shared" si="2"/>
        <v>0.5979246925</v>
      </c>
      <c r="R332" s="21">
        <f t="shared" si="3"/>
        <v>2.294157339</v>
      </c>
      <c r="S332" s="21">
        <f t="shared" si="4"/>
        <v>9.400300582</v>
      </c>
      <c r="T332" s="33">
        <f t="shared" si="5"/>
        <v>9.294870549</v>
      </c>
      <c r="U332" s="36">
        <f t="shared" si="6"/>
        <v>-1.14707867</v>
      </c>
      <c r="V332" s="37">
        <f t="shared" si="13"/>
        <v>9.400300582</v>
      </c>
      <c r="W332" s="37">
        <f t="shared" si="8"/>
        <v>0</v>
      </c>
      <c r="X332" s="38">
        <f t="shared" si="9"/>
        <v>4.051540141</v>
      </c>
      <c r="Y332" s="38">
        <f t="shared" si="10"/>
        <v>-1.14707867</v>
      </c>
      <c r="Z332" s="38">
        <f t="shared" si="11"/>
        <v>0.8660254038</v>
      </c>
      <c r="AA332" s="38">
        <f t="shared" si="12"/>
        <v>-0.5</v>
      </c>
    </row>
    <row r="333" ht="15.75" customHeight="1">
      <c r="O333" s="21">
        <v>331.0</v>
      </c>
      <c r="P333" s="21">
        <f t="shared" si="1"/>
        <v>8.878658431</v>
      </c>
      <c r="Q333" s="21">
        <f t="shared" si="2"/>
        <v>0.5927875182</v>
      </c>
      <c r="R333" s="21">
        <f t="shared" si="3"/>
        <v>2.294157339</v>
      </c>
      <c r="S333" s="21">
        <f t="shared" si="4"/>
        <v>9.471445949</v>
      </c>
      <c r="T333" s="33">
        <f t="shared" si="5"/>
        <v>9.340103725</v>
      </c>
      <c r="U333" s="36">
        <f t="shared" si="6"/>
        <v>-1.112229548</v>
      </c>
      <c r="V333" s="37">
        <f t="shared" si="13"/>
        <v>9.471445949</v>
      </c>
      <c r="W333" s="37">
        <f t="shared" si="8"/>
        <v>0</v>
      </c>
      <c r="X333" s="38">
        <f t="shared" si="9"/>
        <v>4.071256825</v>
      </c>
      <c r="Y333" s="38">
        <f t="shared" si="10"/>
        <v>-1.112229548</v>
      </c>
      <c r="Z333" s="38">
        <f t="shared" si="11"/>
        <v>0.8746197071</v>
      </c>
      <c r="AA333" s="38">
        <f t="shared" si="12"/>
        <v>-0.4848096202</v>
      </c>
    </row>
    <row r="334" ht="15.75" customHeight="1">
      <c r="O334" s="21">
        <v>332.0</v>
      </c>
      <c r="P334" s="21">
        <f t="shared" si="1"/>
        <v>8.952654635</v>
      </c>
      <c r="Q334" s="21">
        <f t="shared" si="2"/>
        <v>0.5878879629</v>
      </c>
      <c r="R334" s="21">
        <f t="shared" si="3"/>
        <v>2.294157339</v>
      </c>
      <c r="S334" s="21">
        <f t="shared" si="4"/>
        <v>9.540542598</v>
      </c>
      <c r="T334" s="33">
        <f t="shared" si="5"/>
        <v>9.383934702</v>
      </c>
      <c r="U334" s="36">
        <f t="shared" si="6"/>
        <v>-1.077041631</v>
      </c>
      <c r="V334" s="37">
        <f t="shared" si="13"/>
        <v>9.540542598</v>
      </c>
      <c r="W334" s="37">
        <f t="shared" si="8"/>
        <v>0</v>
      </c>
      <c r="X334" s="38">
        <f t="shared" si="9"/>
        <v>4.090362305</v>
      </c>
      <c r="Y334" s="38">
        <f t="shared" si="10"/>
        <v>-1.077041631</v>
      </c>
      <c r="Z334" s="38">
        <f t="shared" si="11"/>
        <v>0.8829475929</v>
      </c>
      <c r="AA334" s="38">
        <f t="shared" si="12"/>
        <v>-0.4694715628</v>
      </c>
    </row>
    <row r="335" ht="15.75" customHeight="1">
      <c r="O335" s="21">
        <v>333.0</v>
      </c>
      <c r="P335" s="21">
        <f t="shared" si="1"/>
        <v>9.02433294</v>
      </c>
      <c r="Q335" s="21">
        <f t="shared" si="2"/>
        <v>0.5832184973</v>
      </c>
      <c r="R335" s="21">
        <f t="shared" si="3"/>
        <v>2.294157339</v>
      </c>
      <c r="S335" s="21">
        <f t="shared" si="4"/>
        <v>9.607551437</v>
      </c>
      <c r="T335" s="33">
        <f t="shared" si="5"/>
        <v>9.42635013</v>
      </c>
      <c r="U335" s="36">
        <f t="shared" si="6"/>
        <v>-1.041525637</v>
      </c>
      <c r="V335" s="37">
        <f t="shared" si="13"/>
        <v>9.607551437</v>
      </c>
      <c r="W335" s="37">
        <f t="shared" si="8"/>
        <v>0</v>
      </c>
      <c r="X335" s="38">
        <f t="shared" si="9"/>
        <v>4.108850762</v>
      </c>
      <c r="Y335" s="38">
        <f t="shared" si="10"/>
        <v>-1.041525637</v>
      </c>
      <c r="Z335" s="38">
        <f t="shared" si="11"/>
        <v>0.8910065242</v>
      </c>
      <c r="AA335" s="38">
        <f t="shared" si="12"/>
        <v>-0.4539904997</v>
      </c>
    </row>
    <row r="336" ht="15.75" customHeight="1">
      <c r="O336" s="21">
        <v>334.0</v>
      </c>
      <c r="P336" s="21">
        <f t="shared" si="1"/>
        <v>9.093663009</v>
      </c>
      <c r="Q336" s="21">
        <f t="shared" si="2"/>
        <v>0.5787720406</v>
      </c>
      <c r="R336" s="21">
        <f t="shared" si="3"/>
        <v>2.294157339</v>
      </c>
      <c r="S336" s="21">
        <f t="shared" si="4"/>
        <v>9.672435049</v>
      </c>
      <c r="T336" s="33">
        <f t="shared" si="5"/>
        <v>9.467337089</v>
      </c>
      <c r="U336" s="36">
        <f t="shared" si="6"/>
        <v>-1.005692384</v>
      </c>
      <c r="V336" s="37">
        <f t="shared" si="13"/>
        <v>9.672435049</v>
      </c>
      <c r="W336" s="37">
        <f t="shared" si="8"/>
        <v>0</v>
      </c>
      <c r="X336" s="38">
        <f t="shared" si="9"/>
        <v>4.126716563</v>
      </c>
      <c r="Y336" s="38">
        <f t="shared" si="10"/>
        <v>-1.005692384</v>
      </c>
      <c r="Z336" s="38">
        <f t="shared" si="11"/>
        <v>0.8987940463</v>
      </c>
      <c r="AA336" s="38">
        <f t="shared" si="12"/>
        <v>-0.4383711468</v>
      </c>
    </row>
    <row r="337" ht="15.75" customHeight="1">
      <c r="O337" s="21">
        <v>335.0</v>
      </c>
      <c r="P337" s="21">
        <f t="shared" si="1"/>
        <v>9.160615712</v>
      </c>
      <c r="Q337" s="21">
        <f t="shared" si="2"/>
        <v>0.5745419371</v>
      </c>
      <c r="R337" s="21">
        <f t="shared" si="3"/>
        <v>2.294157339</v>
      </c>
      <c r="S337" s="21">
        <f t="shared" si="4"/>
        <v>9.735157649</v>
      </c>
      <c r="T337" s="33">
        <f t="shared" si="5"/>
        <v>9.506883093</v>
      </c>
      <c r="U337" s="36">
        <f t="shared" si="6"/>
        <v>-0.9695527868</v>
      </c>
      <c r="V337" s="37">
        <f t="shared" si="13"/>
        <v>9.735157649</v>
      </c>
      <c r="W337" s="37">
        <f t="shared" si="8"/>
        <v>0</v>
      </c>
      <c r="X337" s="38">
        <f t="shared" si="9"/>
        <v>4.143954266</v>
      </c>
      <c r="Y337" s="38">
        <f t="shared" si="10"/>
        <v>-0.9695527868</v>
      </c>
      <c r="Z337" s="38">
        <f t="shared" si="11"/>
        <v>0.906307787</v>
      </c>
      <c r="AA337" s="38">
        <f t="shared" si="12"/>
        <v>-0.4226182617</v>
      </c>
    </row>
    <row r="338" ht="15.75" customHeight="1">
      <c r="O338" s="21">
        <v>336.0</v>
      </c>
      <c r="P338" s="21">
        <f t="shared" si="1"/>
        <v>9.225163114</v>
      </c>
      <c r="Q338" s="21">
        <f t="shared" si="2"/>
        <v>0.5705219335</v>
      </c>
      <c r="R338" s="21">
        <f t="shared" si="3"/>
        <v>2.294157339</v>
      </c>
      <c r="S338" s="21">
        <f t="shared" si="4"/>
        <v>9.795685048</v>
      </c>
      <c r="T338" s="33">
        <f t="shared" si="5"/>
        <v>9.544976096</v>
      </c>
      <c r="U338" s="36">
        <f t="shared" si="6"/>
        <v>-0.9331178548</v>
      </c>
      <c r="V338" s="37">
        <f t="shared" si="13"/>
        <v>9.795685048</v>
      </c>
      <c r="W338" s="37">
        <f t="shared" si="8"/>
        <v>0</v>
      </c>
      <c r="X338" s="38">
        <f t="shared" si="9"/>
        <v>4.160558621</v>
      </c>
      <c r="Y338" s="38">
        <f t="shared" si="10"/>
        <v>-0.9331178548</v>
      </c>
      <c r="Z338" s="38">
        <f t="shared" si="11"/>
        <v>0.9135454576</v>
      </c>
      <c r="AA338" s="38">
        <f t="shared" si="12"/>
        <v>-0.4067366431</v>
      </c>
    </row>
    <row r="339" ht="15.75" customHeight="1">
      <c r="O339" s="21">
        <v>337.0</v>
      </c>
      <c r="P339" s="21">
        <f t="shared" si="1"/>
        <v>9.287278457</v>
      </c>
      <c r="Q339" s="21">
        <f t="shared" si="2"/>
        <v>0.5667061584</v>
      </c>
      <c r="R339" s="21">
        <f t="shared" si="3"/>
        <v>2.294157339</v>
      </c>
      <c r="S339" s="21">
        <f t="shared" si="4"/>
        <v>9.853984616</v>
      </c>
      <c r="T339" s="33">
        <f t="shared" si="5"/>
        <v>9.581604495</v>
      </c>
      <c r="U339" s="36">
        <f t="shared" si="6"/>
        <v>-0.896398686</v>
      </c>
      <c r="V339" s="37">
        <f t="shared" si="13"/>
        <v>9.853984616</v>
      </c>
      <c r="W339" s="37">
        <f t="shared" si="8"/>
        <v>0</v>
      </c>
      <c r="X339" s="38">
        <f t="shared" si="9"/>
        <v>4.17652457</v>
      </c>
      <c r="Y339" s="38">
        <f t="shared" si="10"/>
        <v>-0.896398686</v>
      </c>
      <c r="Z339" s="38">
        <f t="shared" si="11"/>
        <v>0.9205048535</v>
      </c>
      <c r="AA339" s="38">
        <f t="shared" si="12"/>
        <v>-0.3907311285</v>
      </c>
    </row>
    <row r="340" ht="15.75" customHeight="1">
      <c r="O340" s="21">
        <v>338.0</v>
      </c>
      <c r="P340" s="21">
        <f t="shared" si="1"/>
        <v>9.34693615</v>
      </c>
      <c r="Q340" s="21">
        <f t="shared" si="2"/>
        <v>0.5630891034</v>
      </c>
      <c r="R340" s="21">
        <f t="shared" si="3"/>
        <v>2.294157339</v>
      </c>
      <c r="S340" s="21">
        <f t="shared" si="4"/>
        <v>9.910025253</v>
      </c>
      <c r="T340" s="33">
        <f t="shared" si="5"/>
        <v>9.616757133</v>
      </c>
      <c r="U340" s="36">
        <f t="shared" si="6"/>
        <v>-0.8594064655</v>
      </c>
      <c r="V340" s="37">
        <f t="shared" si="13"/>
        <v>9.910025253</v>
      </c>
      <c r="W340" s="37">
        <f t="shared" si="8"/>
        <v>0</v>
      </c>
      <c r="X340" s="38">
        <f t="shared" si="9"/>
        <v>4.19184725</v>
      </c>
      <c r="Y340" s="38">
        <f t="shared" si="10"/>
        <v>-0.8594064655</v>
      </c>
      <c r="Z340" s="38">
        <f t="shared" si="11"/>
        <v>0.9271838546</v>
      </c>
      <c r="AA340" s="38">
        <f t="shared" si="12"/>
        <v>-0.3746065934</v>
      </c>
    </row>
    <row r="341" ht="15.75" customHeight="1">
      <c r="O341" s="21">
        <v>339.0</v>
      </c>
      <c r="P341" s="21">
        <f t="shared" si="1"/>
        <v>9.404111754</v>
      </c>
      <c r="Q341" s="21">
        <f t="shared" si="2"/>
        <v>0.5596656052</v>
      </c>
      <c r="R341" s="21">
        <f t="shared" si="3"/>
        <v>2.294157339</v>
      </c>
      <c r="S341" s="21">
        <f t="shared" si="4"/>
        <v>9.963777359</v>
      </c>
      <c r="T341" s="33">
        <f t="shared" si="5"/>
        <v>9.650423301</v>
      </c>
      <c r="U341" s="36">
        <f t="shared" si="6"/>
        <v>-0.8221524615</v>
      </c>
      <c r="V341" s="37">
        <f t="shared" si="13"/>
        <v>9.963777359</v>
      </c>
      <c r="W341" s="37">
        <f t="shared" si="8"/>
        <v>0</v>
      </c>
      <c r="X341" s="38">
        <f t="shared" si="9"/>
        <v>4.206521992</v>
      </c>
      <c r="Y341" s="38">
        <f t="shared" si="10"/>
        <v>-0.8221524615</v>
      </c>
      <c r="Z341" s="38">
        <f t="shared" si="11"/>
        <v>0.9335804265</v>
      </c>
      <c r="AA341" s="38">
        <f t="shared" si="12"/>
        <v>-0.3583679495</v>
      </c>
    </row>
    <row r="342" ht="15.75" customHeight="1">
      <c r="O342" s="21">
        <v>340.0</v>
      </c>
      <c r="P342" s="21">
        <f t="shared" si="1"/>
        <v>9.458781976</v>
      </c>
      <c r="Q342" s="21">
        <f t="shared" si="2"/>
        <v>0.556430829</v>
      </c>
      <c r="R342" s="21">
        <f t="shared" si="3"/>
        <v>2.294157339</v>
      </c>
      <c r="S342" s="21">
        <f t="shared" si="4"/>
        <v>10.01521281</v>
      </c>
      <c r="T342" s="33">
        <f t="shared" si="5"/>
        <v>9.682592744</v>
      </c>
      <c r="U342" s="36">
        <f t="shared" si="6"/>
        <v>-0.7846480219</v>
      </c>
      <c r="V342" s="37">
        <f t="shared" si="13"/>
        <v>10.01521281</v>
      </c>
      <c r="W342" s="37">
        <f t="shared" si="8"/>
        <v>0</v>
      </c>
      <c r="X342" s="38">
        <f t="shared" si="9"/>
        <v>4.220544328</v>
      </c>
      <c r="Y342" s="38">
        <f t="shared" si="10"/>
        <v>-0.7846480219</v>
      </c>
      <c r="Z342" s="38">
        <f t="shared" si="11"/>
        <v>0.9396926208</v>
      </c>
      <c r="AA342" s="38">
        <f t="shared" si="12"/>
        <v>-0.3420201433</v>
      </c>
    </row>
    <row r="343" ht="15.75" customHeight="1">
      <c r="O343" s="21">
        <v>341.0</v>
      </c>
      <c r="P343" s="21">
        <f t="shared" si="1"/>
        <v>9.510924657</v>
      </c>
      <c r="Q343" s="21">
        <f t="shared" si="2"/>
        <v>0.5533802534</v>
      </c>
      <c r="R343" s="21">
        <f t="shared" si="3"/>
        <v>2.294157339</v>
      </c>
      <c r="S343" s="21">
        <f t="shared" si="4"/>
        <v>10.06430491</v>
      </c>
      <c r="T343" s="33">
        <f t="shared" si="5"/>
        <v>9.713255664</v>
      </c>
      <c r="U343" s="36">
        <f t="shared" si="6"/>
        <v>-0.7469045709</v>
      </c>
      <c r="V343" s="37">
        <f t="shared" si="13"/>
        <v>10.06430491</v>
      </c>
      <c r="W343" s="37">
        <f t="shared" si="8"/>
        <v>0</v>
      </c>
      <c r="X343" s="38">
        <f t="shared" si="9"/>
        <v>4.233909985</v>
      </c>
      <c r="Y343" s="38">
        <f t="shared" si="10"/>
        <v>-0.7469045709</v>
      </c>
      <c r="Z343" s="38">
        <f t="shared" si="11"/>
        <v>0.9455185756</v>
      </c>
      <c r="AA343" s="38">
        <f t="shared" si="12"/>
        <v>-0.3255681545</v>
      </c>
    </row>
    <row r="344" ht="15.75" customHeight="1">
      <c r="O344" s="21">
        <v>342.0</v>
      </c>
      <c r="P344" s="21">
        <f t="shared" si="1"/>
        <v>9.560518761</v>
      </c>
      <c r="Q344" s="21">
        <f t="shared" si="2"/>
        <v>0.5505096562</v>
      </c>
      <c r="R344" s="21">
        <f t="shared" si="3"/>
        <v>2.294157339</v>
      </c>
      <c r="S344" s="21">
        <f t="shared" si="4"/>
        <v>10.11102842</v>
      </c>
      <c r="T344" s="33">
        <f t="shared" si="5"/>
        <v>9.742402721</v>
      </c>
      <c r="U344" s="36">
        <f t="shared" si="6"/>
        <v>-0.7089336055</v>
      </c>
      <c r="V344" s="37">
        <f t="shared" si="13"/>
        <v>10.11102842</v>
      </c>
      <c r="W344" s="37">
        <f t="shared" si="8"/>
        <v>0</v>
      </c>
      <c r="X344" s="38">
        <f t="shared" si="9"/>
        <v>4.246614892</v>
      </c>
      <c r="Y344" s="38">
        <f t="shared" si="10"/>
        <v>-0.7089336055</v>
      </c>
      <c r="Z344" s="38">
        <f t="shared" si="11"/>
        <v>0.9510565163</v>
      </c>
      <c r="AA344" s="38">
        <f t="shared" si="12"/>
        <v>-0.3090169944</v>
      </c>
    </row>
    <row r="345" ht="15.75" customHeight="1">
      <c r="O345" s="21">
        <v>343.0</v>
      </c>
      <c r="P345" s="21">
        <f t="shared" si="1"/>
        <v>9.607544372</v>
      </c>
      <c r="Q345" s="21">
        <f t="shared" si="2"/>
        <v>0.5478151016</v>
      </c>
      <c r="R345" s="21">
        <f t="shared" si="3"/>
        <v>2.294157339</v>
      </c>
      <c r="S345" s="21">
        <f t="shared" si="4"/>
        <v>10.15535947</v>
      </c>
      <c r="T345" s="33">
        <f t="shared" si="5"/>
        <v>9.770025035</v>
      </c>
      <c r="U345" s="36">
        <f t="shared" si="6"/>
        <v>-0.6707466921</v>
      </c>
      <c r="V345" s="37">
        <f t="shared" si="13"/>
        <v>10.15535947</v>
      </c>
      <c r="W345" s="37">
        <f t="shared" si="8"/>
        <v>0</v>
      </c>
      <c r="X345" s="38">
        <f t="shared" si="9"/>
        <v>4.25865518</v>
      </c>
      <c r="Y345" s="38">
        <f t="shared" si="10"/>
        <v>-0.6707466921</v>
      </c>
      <c r="Z345" s="38">
        <f t="shared" si="11"/>
        <v>0.956304756</v>
      </c>
      <c r="AA345" s="38">
        <f t="shared" si="12"/>
        <v>-0.2923717047</v>
      </c>
    </row>
    <row r="346" ht="15.75" customHeight="1">
      <c r="O346" s="21">
        <v>344.0</v>
      </c>
      <c r="P346" s="21">
        <f t="shared" si="1"/>
        <v>9.651982682</v>
      </c>
      <c r="Q346" s="21">
        <f t="shared" si="2"/>
        <v>0.5452929279</v>
      </c>
      <c r="R346" s="21">
        <f t="shared" si="3"/>
        <v>2.294157339</v>
      </c>
      <c r="S346" s="21">
        <f t="shared" si="4"/>
        <v>10.19727561</v>
      </c>
      <c r="T346" s="33">
        <f t="shared" si="5"/>
        <v>9.796114192</v>
      </c>
      <c r="U346" s="36">
        <f t="shared" si="6"/>
        <v>-0.6323554628</v>
      </c>
      <c r="V346" s="37">
        <f t="shared" si="13"/>
        <v>10.19727561</v>
      </c>
      <c r="W346" s="37">
        <f t="shared" si="8"/>
        <v>0</v>
      </c>
      <c r="X346" s="38">
        <f t="shared" si="9"/>
        <v>4.27002718</v>
      </c>
      <c r="Y346" s="38">
        <f t="shared" si="10"/>
        <v>-0.6323554628</v>
      </c>
      <c r="Z346" s="38">
        <f t="shared" si="11"/>
        <v>0.9612616959</v>
      </c>
      <c r="AA346" s="38">
        <f t="shared" si="12"/>
        <v>-0.2756373558</v>
      </c>
    </row>
    <row r="347" ht="15.75" customHeight="1">
      <c r="O347" s="21">
        <v>345.0</v>
      </c>
      <c r="P347" s="21">
        <f t="shared" si="1"/>
        <v>9.693815989</v>
      </c>
      <c r="Q347" s="21">
        <f t="shared" si="2"/>
        <v>0.5429397363</v>
      </c>
      <c r="R347" s="21">
        <f t="shared" si="3"/>
        <v>2.294157339</v>
      </c>
      <c r="S347" s="21">
        <f t="shared" si="4"/>
        <v>10.23675572</v>
      </c>
      <c r="T347" s="33">
        <f t="shared" si="5"/>
        <v>9.820662247</v>
      </c>
      <c r="U347" s="36">
        <f t="shared" si="6"/>
        <v>-0.5937716118</v>
      </c>
      <c r="V347" s="37">
        <f t="shared" si="13"/>
        <v>10.23675572</v>
      </c>
      <c r="W347" s="37">
        <f t="shared" si="8"/>
        <v>0</v>
      </c>
      <c r="X347" s="38">
        <f t="shared" si="9"/>
        <v>4.280727429</v>
      </c>
      <c r="Y347" s="38">
        <f t="shared" si="10"/>
        <v>-0.5937716118</v>
      </c>
      <c r="Z347" s="38">
        <f t="shared" si="11"/>
        <v>0.9659258263</v>
      </c>
      <c r="AA347" s="38">
        <f t="shared" si="12"/>
        <v>-0.2588190451</v>
      </c>
    </row>
    <row r="348" ht="15.75" customHeight="1">
      <c r="O348" s="21">
        <v>346.0</v>
      </c>
      <c r="P348" s="21">
        <f t="shared" si="1"/>
        <v>9.733027686</v>
      </c>
      <c r="Q348" s="21">
        <f t="shared" si="2"/>
        <v>0.5407523811</v>
      </c>
      <c r="R348" s="21">
        <f t="shared" si="3"/>
        <v>2.294157339</v>
      </c>
      <c r="S348" s="21">
        <f t="shared" si="4"/>
        <v>10.27378007</v>
      </c>
      <c r="T348" s="33">
        <f t="shared" si="5"/>
        <v>9.843661721</v>
      </c>
      <c r="U348" s="36">
        <f t="shared" si="6"/>
        <v>-0.5550068923</v>
      </c>
      <c r="V348" s="37">
        <f t="shared" si="13"/>
        <v>10.27378007</v>
      </c>
      <c r="W348" s="37">
        <f t="shared" si="8"/>
        <v>0</v>
      </c>
      <c r="X348" s="38">
        <f t="shared" si="9"/>
        <v>4.290752667</v>
      </c>
      <c r="Y348" s="38">
        <f t="shared" si="10"/>
        <v>-0.5550068923</v>
      </c>
      <c r="Z348" s="38">
        <f t="shared" si="11"/>
        <v>0.9702957263</v>
      </c>
      <c r="AA348" s="38">
        <f t="shared" si="12"/>
        <v>-0.2419218956</v>
      </c>
    </row>
    <row r="349" ht="15.75" customHeight="1">
      <c r="O349" s="21">
        <v>347.0</v>
      </c>
      <c r="P349" s="21">
        <f t="shared" si="1"/>
        <v>9.769602261</v>
      </c>
      <c r="Q349" s="21">
        <f t="shared" si="2"/>
        <v>0.53872796</v>
      </c>
      <c r="R349" s="21">
        <f t="shared" si="3"/>
        <v>2.294157339</v>
      </c>
      <c r="S349" s="21">
        <f t="shared" si="4"/>
        <v>10.30833022</v>
      </c>
      <c r="T349" s="33">
        <f t="shared" si="5"/>
        <v>9.865105607</v>
      </c>
      <c r="U349" s="36">
        <f t="shared" si="6"/>
        <v>-0.5160731123</v>
      </c>
      <c r="V349" s="37">
        <f t="shared" si="13"/>
        <v>10.30833022</v>
      </c>
      <c r="W349" s="37">
        <f t="shared" si="8"/>
        <v>0</v>
      </c>
      <c r="X349" s="38">
        <f t="shared" si="9"/>
        <v>4.30009984</v>
      </c>
      <c r="Y349" s="38">
        <f t="shared" si="10"/>
        <v>-0.5160731123</v>
      </c>
      <c r="Z349" s="38">
        <f t="shared" si="11"/>
        <v>0.9743700648</v>
      </c>
      <c r="AA349" s="38">
        <f t="shared" si="12"/>
        <v>-0.2249510543</v>
      </c>
    </row>
    <row r="350" ht="15.75" customHeight="1">
      <c r="O350" s="21">
        <v>348.0</v>
      </c>
      <c r="P350" s="21">
        <f t="shared" si="1"/>
        <v>9.80352529</v>
      </c>
      <c r="Q350" s="21">
        <f t="shared" si="2"/>
        <v>0.5368638057</v>
      </c>
      <c r="R350" s="21">
        <f t="shared" si="3"/>
        <v>2.294157339</v>
      </c>
      <c r="S350" s="21">
        <f t="shared" si="4"/>
        <v>10.3403891</v>
      </c>
      <c r="T350" s="33">
        <f t="shared" si="5"/>
        <v>9.884987376</v>
      </c>
      <c r="U350" s="36">
        <f t="shared" si="6"/>
        <v>-0.4769821314</v>
      </c>
      <c r="V350" s="37">
        <f t="shared" si="13"/>
        <v>10.3403891</v>
      </c>
      <c r="W350" s="37">
        <f t="shared" si="8"/>
        <v>0</v>
      </c>
      <c r="X350" s="38">
        <f t="shared" si="9"/>
        <v>4.308766102</v>
      </c>
      <c r="Y350" s="38">
        <f t="shared" si="10"/>
        <v>-0.4769821314</v>
      </c>
      <c r="Z350" s="38">
        <f t="shared" si="11"/>
        <v>0.9781476007</v>
      </c>
      <c r="AA350" s="38">
        <f t="shared" si="12"/>
        <v>-0.2079116908</v>
      </c>
    </row>
    <row r="351" ht="15.75" customHeight="1">
      <c r="O351" s="21">
        <v>349.0</v>
      </c>
      <c r="P351" s="21">
        <f t="shared" si="1"/>
        <v>9.83478343</v>
      </c>
      <c r="Q351" s="21">
        <f t="shared" si="2"/>
        <v>0.5351574779</v>
      </c>
      <c r="R351" s="21">
        <f t="shared" si="3"/>
        <v>2.294157339</v>
      </c>
      <c r="S351" s="21">
        <f t="shared" si="4"/>
        <v>10.36994091</v>
      </c>
      <c r="T351" s="33">
        <f t="shared" si="5"/>
        <v>9.903300969</v>
      </c>
      <c r="U351" s="36">
        <f t="shared" si="6"/>
        <v>-0.4377458571</v>
      </c>
      <c r="V351" s="37">
        <f t="shared" si="13"/>
        <v>10.36994091</v>
      </c>
      <c r="W351" s="37">
        <f t="shared" si="8"/>
        <v>0</v>
      </c>
      <c r="X351" s="38">
        <f t="shared" si="9"/>
        <v>4.316748812</v>
      </c>
      <c r="Y351" s="38">
        <f t="shared" si="10"/>
        <v>-0.4377458571</v>
      </c>
      <c r="Z351" s="38">
        <f t="shared" si="11"/>
        <v>0.9816271834</v>
      </c>
      <c r="AA351" s="38">
        <f t="shared" si="12"/>
        <v>-0.1908089954</v>
      </c>
    </row>
    <row r="352" ht="15.75" customHeight="1">
      <c r="O352" s="21">
        <v>350.0</v>
      </c>
      <c r="P352" s="21">
        <f t="shared" si="1"/>
        <v>9.86336442</v>
      </c>
      <c r="Q352" s="21">
        <f t="shared" si="2"/>
        <v>0.5336067565</v>
      </c>
      <c r="R352" s="21">
        <f t="shared" si="3"/>
        <v>2.294157339</v>
      </c>
      <c r="S352" s="21">
        <f t="shared" si="4"/>
        <v>10.39697118</v>
      </c>
      <c r="T352" s="33">
        <f t="shared" si="5"/>
        <v>9.920040809</v>
      </c>
      <c r="U352" s="36">
        <f t="shared" si="6"/>
        <v>-0.3983762412</v>
      </c>
      <c r="V352" s="37">
        <f t="shared" si="13"/>
        <v>10.39697118</v>
      </c>
      <c r="W352" s="37">
        <f t="shared" si="8"/>
        <v>0</v>
      </c>
      <c r="X352" s="38">
        <f t="shared" si="9"/>
        <v>4.324045539</v>
      </c>
      <c r="Y352" s="38">
        <f t="shared" si="10"/>
        <v>-0.3983762412</v>
      </c>
      <c r="Z352" s="38">
        <f t="shared" si="11"/>
        <v>0.984807753</v>
      </c>
      <c r="AA352" s="38">
        <f t="shared" si="12"/>
        <v>-0.1736481777</v>
      </c>
    </row>
    <row r="353" ht="15.75" customHeight="1">
      <c r="O353" s="21">
        <v>351.0</v>
      </c>
      <c r="P353" s="21">
        <f t="shared" si="1"/>
        <v>9.889257075</v>
      </c>
      <c r="Q353" s="21">
        <f t="shared" si="2"/>
        <v>0.5322096348</v>
      </c>
      <c r="R353" s="21">
        <f t="shared" si="3"/>
        <v>2.294157339</v>
      </c>
      <c r="S353" s="21">
        <f t="shared" si="4"/>
        <v>10.42146671</v>
      </c>
      <c r="T353" s="33">
        <f t="shared" si="5"/>
        <v>9.935201796</v>
      </c>
      <c r="U353" s="36">
        <f t="shared" si="6"/>
        <v>-0.3588852761</v>
      </c>
      <c r="V353" s="37">
        <f t="shared" si="13"/>
        <v>10.42146671</v>
      </c>
      <c r="W353" s="37">
        <f t="shared" si="8"/>
        <v>0</v>
      </c>
      <c r="X353" s="38">
        <f t="shared" si="9"/>
        <v>4.330654061</v>
      </c>
      <c r="Y353" s="38">
        <f t="shared" si="10"/>
        <v>-0.3588852761</v>
      </c>
      <c r="Z353" s="38">
        <f t="shared" si="11"/>
        <v>0.9876883406</v>
      </c>
      <c r="AA353" s="38">
        <f t="shared" si="12"/>
        <v>-0.156434465</v>
      </c>
    </row>
    <row r="354" ht="15.75" customHeight="1">
      <c r="O354" s="21">
        <v>352.0</v>
      </c>
      <c r="P354" s="21">
        <f t="shared" si="1"/>
        <v>9.912451284</v>
      </c>
      <c r="Q354" s="21">
        <f t="shared" si="2"/>
        <v>0.530964314</v>
      </c>
      <c r="R354" s="21">
        <f t="shared" si="3"/>
        <v>2.294157339</v>
      </c>
      <c r="S354" s="21">
        <f t="shared" si="4"/>
        <v>10.4434156</v>
      </c>
      <c r="T354" s="33">
        <f t="shared" si="5"/>
        <v>9.948779312</v>
      </c>
      <c r="U354" s="36">
        <f t="shared" si="6"/>
        <v>-0.319284991</v>
      </c>
      <c r="V354" s="37">
        <f t="shared" si="13"/>
        <v>10.4434156</v>
      </c>
      <c r="W354" s="37">
        <f t="shared" si="8"/>
        <v>0</v>
      </c>
      <c r="X354" s="38">
        <f t="shared" si="9"/>
        <v>4.336572363</v>
      </c>
      <c r="Y354" s="38">
        <f t="shared" si="10"/>
        <v>-0.319284991</v>
      </c>
      <c r="Z354" s="38">
        <f t="shared" si="11"/>
        <v>0.9902680687</v>
      </c>
      <c r="AA354" s="38">
        <f t="shared" si="12"/>
        <v>-0.139173101</v>
      </c>
    </row>
    <row r="355" ht="15.75" customHeight="1">
      <c r="O355" s="21">
        <v>353.0</v>
      </c>
      <c r="P355" s="21">
        <f t="shared" si="1"/>
        <v>9.932938006</v>
      </c>
      <c r="Q355" s="21">
        <f t="shared" si="2"/>
        <v>0.5298691981</v>
      </c>
      <c r="R355" s="21">
        <f t="shared" si="3"/>
        <v>2.294157339</v>
      </c>
      <c r="S355" s="21">
        <f t="shared" si="4"/>
        <v>10.4628072</v>
      </c>
      <c r="T355" s="33">
        <f t="shared" si="5"/>
        <v>9.960769222</v>
      </c>
      <c r="U355" s="36">
        <f t="shared" si="6"/>
        <v>-0.2795874486</v>
      </c>
      <c r="V355" s="37">
        <f t="shared" si="13"/>
        <v>10.4628072</v>
      </c>
      <c r="W355" s="37">
        <f t="shared" si="8"/>
        <v>0</v>
      </c>
      <c r="X355" s="38">
        <f t="shared" si="9"/>
        <v>4.341798643</v>
      </c>
      <c r="Y355" s="38">
        <f t="shared" si="10"/>
        <v>-0.2795874486</v>
      </c>
      <c r="Z355" s="38">
        <f t="shared" si="11"/>
        <v>0.9925461516</v>
      </c>
      <c r="AA355" s="38">
        <f t="shared" si="12"/>
        <v>-0.1218693434</v>
      </c>
    </row>
    <row r="356" ht="15.75" customHeight="1">
      <c r="O356" s="21">
        <v>354.0</v>
      </c>
      <c r="P356" s="21">
        <f t="shared" si="1"/>
        <v>9.95070927</v>
      </c>
      <c r="Q356" s="21">
        <f t="shared" si="2"/>
        <v>0.5289228892</v>
      </c>
      <c r="R356" s="21">
        <f t="shared" si="3"/>
        <v>2.294157339</v>
      </c>
      <c r="S356" s="21">
        <f t="shared" si="4"/>
        <v>10.47963216</v>
      </c>
      <c r="T356" s="33">
        <f t="shared" si="5"/>
        <v>9.971167874</v>
      </c>
      <c r="U356" s="36">
        <f t="shared" si="6"/>
        <v>-0.2398047411</v>
      </c>
      <c r="V356" s="37">
        <f t="shared" si="13"/>
        <v>10.47963216</v>
      </c>
      <c r="W356" s="37">
        <f t="shared" si="8"/>
        <v>0</v>
      </c>
      <c r="X356" s="38">
        <f t="shared" si="9"/>
        <v>4.34633131</v>
      </c>
      <c r="Y356" s="38">
        <f t="shared" si="10"/>
        <v>-0.2398047411</v>
      </c>
      <c r="Z356" s="38">
        <f t="shared" si="11"/>
        <v>0.9945218954</v>
      </c>
      <c r="AA356" s="38">
        <f t="shared" si="12"/>
        <v>-0.1045284633</v>
      </c>
    </row>
    <row r="357" ht="15.75" customHeight="1">
      <c r="O357" s="21">
        <v>355.0</v>
      </c>
      <c r="P357" s="21">
        <f t="shared" si="1"/>
        <v>9.965758169</v>
      </c>
      <c r="Q357" s="21">
        <f t="shared" si="2"/>
        <v>0.5281241836</v>
      </c>
      <c r="R357" s="21">
        <f t="shared" si="3"/>
        <v>2.294157339</v>
      </c>
      <c r="S357" s="21">
        <f t="shared" si="4"/>
        <v>10.49388235</v>
      </c>
      <c r="T357" s="33">
        <f t="shared" si="5"/>
        <v>9.979972099</v>
      </c>
      <c r="U357" s="36">
        <f t="shared" si="6"/>
        <v>-0.1999489869</v>
      </c>
      <c r="V357" s="37">
        <f t="shared" si="13"/>
        <v>10.49388235</v>
      </c>
      <c r="W357" s="37">
        <f t="shared" si="8"/>
        <v>0</v>
      </c>
      <c r="X357" s="38">
        <f t="shared" si="9"/>
        <v>4.350168983</v>
      </c>
      <c r="Y357" s="38">
        <f t="shared" si="10"/>
        <v>-0.1999489869</v>
      </c>
      <c r="Z357" s="38">
        <f t="shared" si="11"/>
        <v>0.9961946981</v>
      </c>
      <c r="AA357" s="38">
        <f t="shared" si="12"/>
        <v>-0.08715574275</v>
      </c>
    </row>
    <row r="358" ht="15.75" customHeight="1">
      <c r="O358" s="21">
        <v>356.0</v>
      </c>
      <c r="P358" s="21">
        <f t="shared" si="1"/>
        <v>9.978078864</v>
      </c>
      <c r="Q358" s="21">
        <f t="shared" si="2"/>
        <v>0.5274720684</v>
      </c>
      <c r="R358" s="21">
        <f t="shared" si="3"/>
        <v>2.294157339</v>
      </c>
      <c r="S358" s="21">
        <f t="shared" si="4"/>
        <v>10.50555093</v>
      </c>
      <c r="T358" s="33">
        <f t="shared" si="5"/>
        <v>9.987179215</v>
      </c>
      <c r="U358" s="36">
        <f t="shared" si="6"/>
        <v>-0.1600323262</v>
      </c>
      <c r="V358" s="37">
        <f t="shared" si="13"/>
        <v>10.50555093</v>
      </c>
      <c r="W358" s="37">
        <f t="shared" si="8"/>
        <v>0</v>
      </c>
      <c r="X358" s="38">
        <f t="shared" si="9"/>
        <v>4.353310492</v>
      </c>
      <c r="Y358" s="38">
        <f t="shared" si="10"/>
        <v>-0.1600323262</v>
      </c>
      <c r="Z358" s="38">
        <f t="shared" si="11"/>
        <v>0.9975640503</v>
      </c>
      <c r="AA358" s="38">
        <f t="shared" si="12"/>
        <v>-0.06975647374</v>
      </c>
    </row>
    <row r="359" ht="15.75" customHeight="1">
      <c r="O359" s="21">
        <v>357.0</v>
      </c>
      <c r="P359" s="21">
        <f t="shared" si="1"/>
        <v>9.987666578</v>
      </c>
      <c r="Q359" s="21">
        <f t="shared" si="2"/>
        <v>0.5269657187</v>
      </c>
      <c r="R359" s="21">
        <f t="shared" si="3"/>
        <v>2.294157339</v>
      </c>
      <c r="S359" s="21">
        <f t="shared" si="4"/>
        <v>10.5146323</v>
      </c>
      <c r="T359" s="33">
        <f t="shared" si="5"/>
        <v>9.992787028</v>
      </c>
      <c r="U359" s="36">
        <f t="shared" si="6"/>
        <v>-0.1200669181</v>
      </c>
      <c r="V359" s="37">
        <f t="shared" si="13"/>
        <v>10.5146323</v>
      </c>
      <c r="W359" s="37">
        <f t="shared" si="8"/>
        <v>0</v>
      </c>
      <c r="X359" s="38">
        <f t="shared" si="9"/>
        <v>4.355754881</v>
      </c>
      <c r="Y359" s="38">
        <f t="shared" si="10"/>
        <v>-0.1200669181</v>
      </c>
      <c r="Z359" s="38">
        <f t="shared" si="11"/>
        <v>0.9986295348</v>
      </c>
      <c r="AA359" s="38">
        <f t="shared" si="12"/>
        <v>-0.05233595624</v>
      </c>
    </row>
    <row r="360" ht="15.75" customHeight="1">
      <c r="O360" s="21">
        <v>358.0</v>
      </c>
      <c r="P360" s="21">
        <f t="shared" si="1"/>
        <v>9.994517597</v>
      </c>
      <c r="Q360" s="21">
        <f t="shared" si="2"/>
        <v>0.5266044955</v>
      </c>
      <c r="R360" s="21">
        <f t="shared" si="3"/>
        <v>2.294157339</v>
      </c>
      <c r="S360" s="21">
        <f t="shared" si="4"/>
        <v>10.52112209</v>
      </c>
      <c r="T360" s="33">
        <f t="shared" si="5"/>
        <v>9.99679383</v>
      </c>
      <c r="U360" s="36">
        <f t="shared" si="6"/>
        <v>-0.08006493649</v>
      </c>
      <c r="V360" s="37">
        <f t="shared" si="13"/>
        <v>10.52112209</v>
      </c>
      <c r="W360" s="37">
        <f t="shared" si="8"/>
        <v>0</v>
      </c>
      <c r="X360" s="38">
        <f t="shared" si="9"/>
        <v>4.357501406</v>
      </c>
      <c r="Y360" s="38">
        <f t="shared" si="10"/>
        <v>-0.08006493649</v>
      </c>
      <c r="Z360" s="38">
        <f t="shared" si="11"/>
        <v>0.999390827</v>
      </c>
      <c r="AA360" s="38">
        <f t="shared" si="12"/>
        <v>-0.0348994967</v>
      </c>
    </row>
    <row r="361" ht="15.75" customHeight="1">
      <c r="O361" s="21">
        <v>359.0</v>
      </c>
      <c r="P361" s="21">
        <f t="shared" si="1"/>
        <v>9.998629269</v>
      </c>
      <c r="Q361" s="21">
        <f t="shared" si="2"/>
        <v>0.5263879433</v>
      </c>
      <c r="R361" s="21">
        <f t="shared" si="3"/>
        <v>2.294157339</v>
      </c>
      <c r="S361" s="21">
        <f t="shared" si="4"/>
        <v>10.52501721</v>
      </c>
      <c r="T361" s="33">
        <f t="shared" si="5"/>
        <v>9.999198399</v>
      </c>
      <c r="U361" s="36">
        <f t="shared" si="6"/>
        <v>-0.04003856631</v>
      </c>
      <c r="V361" s="37">
        <f t="shared" si="13"/>
        <v>10.52501721</v>
      </c>
      <c r="W361" s="37">
        <f t="shared" si="8"/>
        <v>0</v>
      </c>
      <c r="X361" s="38">
        <f t="shared" si="9"/>
        <v>4.358549533</v>
      </c>
      <c r="Y361" s="38">
        <f t="shared" si="10"/>
        <v>-0.04003856631</v>
      </c>
      <c r="Z361" s="38">
        <f t="shared" si="11"/>
        <v>0.9998476952</v>
      </c>
      <c r="AA361" s="38">
        <f t="shared" si="12"/>
        <v>-0.01745240644</v>
      </c>
    </row>
    <row r="362" ht="15.75" customHeight="1">
      <c r="O362" s="48" t="s">
        <v>45</v>
      </c>
      <c r="P362" s="49"/>
      <c r="Q362" s="50"/>
      <c r="R362" s="51">
        <f>AVERAGE(R2:R361)</f>
        <v>2.294157339</v>
      </c>
    </row>
    <row r="363" ht="15.75" customHeight="1">
      <c r="O363" s="52" t="s">
        <v>46</v>
      </c>
      <c r="P363" s="53"/>
      <c r="Q363" s="54">
        <f>1/SQRT(1-($A$17)^2)</f>
        <v>2.294157339</v>
      </c>
      <c r="R363" s="2"/>
      <c r="S363" s="55"/>
      <c r="T363" s="55"/>
      <c r="U363" s="55"/>
      <c r="V363" s="55"/>
      <c r="W363" s="55"/>
      <c r="X363" s="55"/>
      <c r="Y363" s="55"/>
      <c r="Z363" s="55"/>
      <c r="AA363" s="55"/>
    </row>
    <row r="364" ht="15.75" customHeight="1"/>
    <row r="365" ht="15.75" customHeight="1">
      <c r="A365" s="56"/>
      <c r="B365" s="56"/>
      <c r="C365" s="56"/>
      <c r="D365" s="56"/>
      <c r="E365" s="56"/>
      <c r="F365" s="56"/>
      <c r="G365" s="56"/>
      <c r="H365" s="56"/>
      <c r="I365" s="56"/>
      <c r="J365" s="56"/>
      <c r="K365" s="56"/>
      <c r="L365" s="56"/>
      <c r="M365" s="56"/>
      <c r="O365" s="57"/>
    </row>
    <row r="366" ht="15.75" customHeight="1">
      <c r="A366" s="56"/>
      <c r="B366" s="56"/>
      <c r="C366" s="56"/>
      <c r="D366" s="56"/>
      <c r="E366" s="56"/>
      <c r="F366" s="56"/>
      <c r="G366" s="56"/>
      <c r="H366" s="56"/>
      <c r="I366" s="56"/>
      <c r="J366" s="56"/>
      <c r="K366" s="56"/>
      <c r="L366" s="56"/>
      <c r="M366" s="56"/>
    </row>
    <row r="367" ht="15.75" customHeight="1">
      <c r="A367" s="56"/>
      <c r="B367" s="56"/>
      <c r="C367" s="56"/>
      <c r="D367" s="56"/>
      <c r="E367" s="56"/>
      <c r="F367" s="56"/>
      <c r="G367" s="56"/>
      <c r="H367" s="56"/>
      <c r="I367" s="56"/>
      <c r="J367" s="56"/>
      <c r="K367" s="56"/>
      <c r="L367" s="56"/>
      <c r="M367" s="56"/>
    </row>
    <row r="368" ht="15.75" customHeight="1">
      <c r="A368" s="56"/>
      <c r="B368" s="56"/>
      <c r="C368" s="56"/>
      <c r="D368" s="56"/>
      <c r="E368" s="56"/>
      <c r="F368" s="56"/>
      <c r="G368" s="56"/>
      <c r="H368" s="56"/>
      <c r="I368" s="56"/>
      <c r="J368" s="56"/>
      <c r="K368" s="56"/>
      <c r="L368" s="56"/>
      <c r="M368" s="56"/>
    </row>
    <row r="369" ht="15.75" customHeight="1">
      <c r="A369" s="56"/>
      <c r="B369" s="56"/>
      <c r="C369" s="56"/>
      <c r="D369" s="56"/>
      <c r="E369" s="56"/>
      <c r="F369" s="56"/>
      <c r="G369" s="56"/>
      <c r="H369" s="56"/>
      <c r="I369" s="56"/>
      <c r="J369" s="56"/>
      <c r="K369" s="56"/>
      <c r="L369" s="56"/>
      <c r="M369" s="56"/>
    </row>
    <row r="370" ht="15.75" customHeight="1">
      <c r="A370" s="58"/>
      <c r="B370" s="58"/>
      <c r="C370" s="58"/>
      <c r="D370" s="58"/>
      <c r="E370" s="58"/>
      <c r="F370" s="58"/>
      <c r="G370" s="58"/>
      <c r="H370" s="58"/>
      <c r="I370" s="58"/>
      <c r="J370" s="58"/>
      <c r="K370" s="58"/>
      <c r="L370" s="58"/>
      <c r="M370" s="58"/>
    </row>
    <row r="371" ht="15.75" customHeight="1">
      <c r="A371" s="58"/>
      <c r="B371" s="58"/>
      <c r="C371" s="58"/>
      <c r="D371" s="58"/>
      <c r="E371" s="58"/>
      <c r="F371" s="58"/>
      <c r="G371" s="58"/>
      <c r="H371" s="58"/>
      <c r="I371" s="58"/>
      <c r="J371" s="58"/>
      <c r="K371" s="58"/>
      <c r="L371" s="58"/>
      <c r="M371" s="58"/>
      <c r="O371" s="59" t="s">
        <v>47</v>
      </c>
      <c r="P371" s="60"/>
      <c r="Q371" s="61">
        <f>SUMPRODUCT(1/(1+$A$17*COS(RADIANS($O$2:$O$361))))/COUNTA($O$2:$O$361)</f>
        <v>2.294157339</v>
      </c>
      <c r="R371" s="18"/>
    </row>
    <row r="372" ht="15.75" customHeight="1">
      <c r="A372" s="58"/>
      <c r="B372" s="58"/>
      <c r="C372" s="58"/>
      <c r="D372" s="58"/>
      <c r="E372" s="58"/>
      <c r="F372" s="58"/>
      <c r="G372" s="58"/>
      <c r="H372" s="58"/>
      <c r="I372" s="58"/>
      <c r="J372" s="58"/>
      <c r="K372" s="58"/>
      <c r="L372" s="58"/>
      <c r="M372" s="58"/>
      <c r="O372" s="58"/>
      <c r="P372" s="58"/>
      <c r="Q372" s="58"/>
      <c r="R372" s="58"/>
      <c r="S372" s="58"/>
    </row>
    <row r="373" ht="15.75" customHeight="1">
      <c r="A373" s="58"/>
      <c r="B373" s="58"/>
      <c r="C373" s="58"/>
      <c r="D373" s="58"/>
      <c r="E373" s="58"/>
      <c r="F373" s="58"/>
      <c r="G373" s="58"/>
      <c r="H373" s="58"/>
      <c r="I373" s="58"/>
      <c r="J373" s="58"/>
      <c r="K373" s="58"/>
      <c r="L373" s="58"/>
      <c r="M373" s="58"/>
    </row>
    <row r="374" ht="15.75" customHeight="1">
      <c r="A374" s="58"/>
      <c r="B374" s="58"/>
      <c r="C374" s="58"/>
      <c r="D374" s="58"/>
      <c r="E374" s="58"/>
      <c r="F374" s="58"/>
      <c r="G374" s="58"/>
      <c r="H374" s="58"/>
      <c r="I374" s="58"/>
      <c r="J374" s="58"/>
      <c r="K374" s="58"/>
      <c r="L374" s="58"/>
      <c r="M374" s="58"/>
    </row>
    <row r="375" ht="15.75" customHeight="1">
      <c r="A375" s="58"/>
      <c r="B375" s="58"/>
      <c r="C375" s="58"/>
      <c r="D375" s="58"/>
      <c r="E375" s="58"/>
      <c r="F375" s="58"/>
      <c r="G375" s="58"/>
      <c r="H375" s="58"/>
      <c r="I375" s="58"/>
      <c r="J375" s="58"/>
      <c r="K375" s="58"/>
      <c r="L375" s="58"/>
      <c r="M375" s="58"/>
    </row>
    <row r="376" ht="15.75" customHeight="1">
      <c r="A376" s="58"/>
      <c r="B376" s="58"/>
      <c r="C376" s="58"/>
      <c r="D376" s="58"/>
      <c r="E376" s="58"/>
      <c r="F376" s="58"/>
      <c r="G376" s="58"/>
      <c r="H376" s="58"/>
      <c r="I376" s="58"/>
      <c r="J376" s="58"/>
      <c r="K376" s="58"/>
      <c r="L376" s="58"/>
      <c r="M376" s="58"/>
    </row>
    <row r="377" ht="15.75" customHeight="1">
      <c r="A377" s="58"/>
      <c r="B377" s="58"/>
      <c r="C377" s="58"/>
      <c r="D377" s="58"/>
      <c r="E377" s="58"/>
      <c r="F377" s="58"/>
      <c r="G377" s="58"/>
      <c r="H377" s="58"/>
      <c r="I377" s="58"/>
      <c r="J377" s="58"/>
      <c r="K377" s="58"/>
      <c r="L377" s="58"/>
      <c r="M377" s="58"/>
    </row>
    <row r="378" ht="15.75" customHeight="1">
      <c r="A378" s="58"/>
      <c r="B378" s="58"/>
      <c r="C378" s="58"/>
      <c r="D378" s="58"/>
      <c r="E378" s="58"/>
      <c r="F378" s="58"/>
      <c r="G378" s="58"/>
      <c r="H378" s="58"/>
      <c r="I378" s="58"/>
      <c r="J378" s="58"/>
      <c r="K378" s="58"/>
      <c r="L378" s="58"/>
      <c r="M378" s="58"/>
    </row>
    <row r="379" ht="15.75" customHeight="1">
      <c r="A379" s="58"/>
      <c r="B379" s="58"/>
      <c r="C379" s="58"/>
      <c r="D379" s="58"/>
      <c r="E379" s="58"/>
      <c r="F379" s="58"/>
      <c r="G379" s="58"/>
      <c r="H379" s="58"/>
      <c r="I379" s="58"/>
      <c r="J379" s="58"/>
      <c r="K379" s="58"/>
      <c r="L379" s="58"/>
      <c r="M379" s="58"/>
    </row>
    <row r="380" ht="15.75" customHeight="1">
      <c r="A380" s="58"/>
      <c r="B380" s="58"/>
      <c r="C380" s="58"/>
      <c r="D380" s="58"/>
      <c r="E380" s="58"/>
      <c r="F380" s="58"/>
      <c r="G380" s="58"/>
      <c r="H380" s="58"/>
      <c r="I380" s="58"/>
      <c r="J380" s="58"/>
      <c r="K380" s="58"/>
      <c r="L380" s="58"/>
      <c r="M380" s="58"/>
    </row>
    <row r="381" ht="15.75" customHeight="1">
      <c r="A381" s="58"/>
      <c r="B381" s="58"/>
      <c r="C381" s="58"/>
      <c r="D381" s="58"/>
      <c r="E381" s="58"/>
      <c r="F381" s="58"/>
      <c r="G381" s="58"/>
      <c r="H381" s="58"/>
      <c r="I381" s="58"/>
      <c r="J381" s="58"/>
      <c r="K381" s="58"/>
      <c r="L381" s="58"/>
      <c r="M381" s="58"/>
    </row>
    <row r="382" ht="15.75" customHeight="1">
      <c r="A382" s="58"/>
      <c r="B382" s="58"/>
      <c r="C382" s="58"/>
      <c r="D382" s="58"/>
      <c r="E382" s="58"/>
      <c r="F382" s="58"/>
      <c r="G382" s="58"/>
      <c r="H382" s="58"/>
      <c r="I382" s="58"/>
      <c r="J382" s="58"/>
      <c r="K382" s="58"/>
      <c r="L382" s="58"/>
      <c r="M382" s="58"/>
    </row>
    <row r="383" ht="15.75" customHeight="1">
      <c r="A383" s="58"/>
      <c r="B383" s="58"/>
      <c r="C383" s="58"/>
      <c r="D383" s="58"/>
      <c r="E383" s="58"/>
      <c r="F383" s="58"/>
      <c r="G383" s="58"/>
      <c r="H383" s="58"/>
      <c r="I383" s="58"/>
      <c r="J383" s="58"/>
      <c r="K383" s="58"/>
      <c r="L383" s="58"/>
      <c r="M383" s="58"/>
    </row>
    <row r="384" ht="15.75" customHeight="1">
      <c r="A384" s="58"/>
      <c r="B384" s="58"/>
      <c r="C384" s="58"/>
      <c r="D384" s="58"/>
      <c r="E384" s="58"/>
      <c r="F384" s="58"/>
      <c r="G384" s="58"/>
      <c r="H384" s="58"/>
      <c r="I384" s="58"/>
      <c r="J384" s="58"/>
      <c r="K384" s="58"/>
      <c r="L384" s="58"/>
      <c r="M384" s="58"/>
    </row>
    <row r="385" ht="15.75" customHeight="1">
      <c r="A385" s="58"/>
      <c r="B385" s="58"/>
      <c r="C385" s="58"/>
      <c r="D385" s="58"/>
      <c r="E385" s="58"/>
      <c r="F385" s="58"/>
      <c r="G385" s="58"/>
      <c r="H385" s="58"/>
      <c r="I385" s="58"/>
      <c r="J385" s="58"/>
      <c r="K385" s="58"/>
      <c r="L385" s="58"/>
      <c r="M385" s="58"/>
    </row>
    <row r="386" ht="15.75" customHeight="1">
      <c r="A386" s="58"/>
      <c r="B386" s="58"/>
      <c r="C386" s="58"/>
      <c r="D386" s="58"/>
      <c r="E386" s="58"/>
      <c r="F386" s="58"/>
      <c r="G386" s="58"/>
      <c r="H386" s="58"/>
      <c r="I386" s="58"/>
      <c r="J386" s="58"/>
      <c r="K386" s="58"/>
      <c r="L386" s="58"/>
      <c r="M386" s="58"/>
    </row>
    <row r="387" ht="15.75" customHeight="1">
      <c r="A387" s="58"/>
      <c r="B387" s="58"/>
      <c r="C387" s="58"/>
      <c r="D387" s="58"/>
      <c r="E387" s="58"/>
      <c r="F387" s="58"/>
      <c r="G387" s="58"/>
      <c r="H387" s="58"/>
      <c r="I387" s="58"/>
      <c r="J387" s="58"/>
      <c r="K387" s="58"/>
      <c r="L387" s="58"/>
      <c r="M387" s="58"/>
    </row>
    <row r="388" ht="15.75" customHeight="1">
      <c r="A388" s="58"/>
      <c r="B388" s="58"/>
      <c r="C388" s="58"/>
      <c r="D388" s="58"/>
      <c r="E388" s="58"/>
      <c r="F388" s="58"/>
      <c r="G388" s="58"/>
      <c r="H388" s="58"/>
      <c r="I388" s="58"/>
      <c r="J388" s="58"/>
      <c r="K388" s="58"/>
      <c r="L388" s="58"/>
      <c r="M388" s="58"/>
    </row>
    <row r="389" ht="15.75" customHeight="1">
      <c r="A389" s="58"/>
      <c r="B389" s="58"/>
      <c r="C389" s="58"/>
      <c r="D389" s="58"/>
      <c r="E389" s="58"/>
      <c r="F389" s="58"/>
      <c r="G389" s="58"/>
      <c r="H389" s="58"/>
      <c r="I389" s="58"/>
      <c r="J389" s="58"/>
      <c r="K389" s="58"/>
      <c r="L389" s="58"/>
      <c r="M389" s="58"/>
    </row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  <row r="1024" ht="15.75" customHeight="1"/>
    <row r="1025" ht="15.75" customHeight="1"/>
    <row r="1026" ht="15.75" customHeight="1"/>
    <row r="1027" ht="15.75" customHeight="1"/>
    <row r="1028" ht="15.75" customHeight="1"/>
    <row r="1029" ht="15.75" customHeight="1"/>
    <row r="1030" ht="15.75" customHeight="1"/>
    <row r="1031" ht="15.75" customHeight="1"/>
    <row r="1032" ht="15.75" customHeight="1"/>
    <row r="1033" ht="15.75" customHeight="1"/>
    <row r="1034" ht="15.75" customHeight="1"/>
    <row r="1035" ht="15.75" customHeight="1"/>
    <row r="1036" ht="15.75" customHeight="1"/>
    <row r="1037" ht="15.75" customHeight="1"/>
    <row r="1038" ht="15.75" customHeight="1"/>
    <row r="1039" ht="15.75" customHeight="1"/>
    <row r="1040" ht="15.75" customHeight="1"/>
    <row r="1041" ht="15.75" customHeight="1"/>
    <row r="1042" ht="15.75" customHeight="1"/>
    <row r="1043" ht="15.75" customHeight="1"/>
    <row r="1044" ht="15.75" customHeight="1"/>
    <row r="1045" ht="15.75" customHeight="1"/>
    <row r="1046" ht="15.75" customHeight="1"/>
    <row r="1047" ht="15.75" customHeight="1"/>
    <row r="1048" ht="15.75" customHeight="1"/>
    <row r="1049" ht="15.75" customHeight="1"/>
    <row r="1050" ht="15.75" customHeight="1"/>
    <row r="1051" ht="15.75" customHeight="1"/>
    <row r="1052" ht="15.75" customHeight="1"/>
    <row r="1053" ht="15.75" customHeight="1"/>
    <row r="1054" ht="15.75" customHeight="1"/>
    <row r="1055" ht="15.75" customHeight="1"/>
    <row r="1056" ht="15.75" customHeight="1"/>
    <row r="1057" ht="15.75" customHeight="1"/>
    <row r="1058" ht="15.75" customHeight="1"/>
    <row r="1059" ht="15.75" customHeight="1"/>
    <row r="1060" ht="15.75" customHeight="1"/>
    <row r="1061" ht="15.75" customHeight="1"/>
    <row r="1062" ht="15.75" customHeight="1"/>
    <row r="1063" ht="15.75" customHeight="1"/>
    <row r="1064" ht="15.75" customHeight="1"/>
    <row r="1065" ht="15.75" customHeight="1"/>
    <row r="1066" ht="15.75" customHeight="1"/>
    <row r="1067" ht="15.75" customHeight="1"/>
    <row r="1068" ht="15.75" customHeight="1"/>
    <row r="1069" ht="15.75" customHeight="1"/>
    <row r="1070" ht="15.75" customHeight="1"/>
    <row r="1071" ht="15.75" customHeight="1"/>
    <row r="1072" ht="15.75" customHeight="1"/>
    <row r="1073" ht="15.75" customHeight="1"/>
    <row r="1074" ht="15.75" customHeight="1"/>
    <row r="1075" ht="15.75" customHeight="1"/>
    <row r="1076" ht="15.75" customHeight="1"/>
    <row r="1077" ht="15.75" customHeight="1"/>
    <row r="1078" ht="15.75" customHeight="1"/>
    <row r="1079" ht="15.75" customHeight="1"/>
    <row r="1080" ht="15.75" customHeight="1"/>
    <row r="1081" ht="15.75" customHeight="1"/>
    <row r="1082" ht="15.75" customHeight="1"/>
    <row r="1083" ht="15.75" customHeight="1"/>
    <row r="1084" ht="15.75" customHeight="1"/>
    <row r="1085" ht="15.75" customHeight="1"/>
    <row r="1086" ht="15.75" customHeight="1"/>
    <row r="1087" ht="15.75" customHeight="1"/>
    <row r="1088" ht="15.75" customHeight="1"/>
    <row r="1089" ht="15.75" customHeight="1"/>
    <row r="1090" ht="15.75" customHeight="1"/>
    <row r="1091" ht="15.75" customHeight="1"/>
    <row r="1092" ht="15.75" customHeight="1"/>
    <row r="1093" ht="15.75" customHeight="1"/>
    <row r="1094" ht="15.75" customHeight="1"/>
    <row r="1095" ht="15.75" customHeight="1"/>
    <row r="1096" ht="15.75" customHeight="1"/>
    <row r="1097" ht="15.75" customHeight="1"/>
    <row r="1098" ht="15.75" customHeight="1"/>
    <row r="1099" ht="15.75" customHeight="1"/>
    <row r="1100" ht="15.75" customHeight="1"/>
    <row r="1101" ht="15.75" customHeight="1"/>
    <row r="1102" ht="15.75" customHeight="1"/>
    <row r="1103" ht="15.75" customHeight="1"/>
    <row r="1104" ht="15.75" customHeight="1"/>
    <row r="1105" ht="15.75" customHeight="1"/>
    <row r="1106" ht="15.75" customHeight="1"/>
    <row r="1107" ht="15.75" customHeight="1"/>
    <row r="1108" ht="15.75" customHeight="1"/>
    <row r="1109" ht="15.75" customHeight="1"/>
    <row r="1110" ht="15.75" customHeight="1"/>
    <row r="1111" ht="15.75" customHeight="1"/>
    <row r="1112" ht="15.75" customHeight="1"/>
    <row r="1113" ht="15.75" customHeight="1"/>
    <row r="1114" ht="15.75" customHeight="1"/>
    <row r="1115" ht="15.75" customHeight="1"/>
    <row r="1116" ht="15.75" customHeight="1"/>
    <row r="1117" ht="15.75" customHeight="1"/>
    <row r="1118" ht="15.75" customHeight="1"/>
    <row r="1119" ht="15.75" customHeight="1"/>
    <row r="1120" ht="15.75" customHeight="1"/>
    <row r="1121" ht="15.75" customHeight="1"/>
    <row r="1122" ht="15.75" customHeight="1"/>
    <row r="1123" ht="15.75" customHeight="1"/>
    <row r="1124" ht="15.75" customHeight="1"/>
    <row r="1125" ht="15.75" customHeight="1"/>
    <row r="1126" ht="15.75" customHeight="1"/>
    <row r="1127" ht="15.75" customHeight="1"/>
    <row r="1128" ht="15.75" customHeight="1"/>
    <row r="1129" ht="15.75" customHeight="1"/>
    <row r="1130" ht="15.75" customHeight="1"/>
    <row r="1131" ht="15.75" customHeight="1"/>
    <row r="1132" ht="15.75" customHeight="1"/>
    <row r="1133" ht="15.75" customHeight="1"/>
    <row r="1134" ht="15.75" customHeight="1"/>
    <row r="1135" ht="15.75" customHeight="1"/>
    <row r="1136" ht="15.75" customHeight="1"/>
    <row r="1137" ht="15.75" customHeight="1"/>
    <row r="1138" ht="15.75" customHeight="1"/>
    <row r="1139" ht="15.75" customHeight="1"/>
    <row r="1140" ht="15.75" customHeight="1"/>
    <row r="1141" ht="15.75" customHeight="1"/>
    <row r="1142" ht="15.75" customHeight="1"/>
    <row r="1143" ht="15.75" customHeight="1"/>
    <row r="1144" ht="15.75" customHeight="1"/>
    <row r="1145" ht="15.75" customHeight="1"/>
    <row r="1146" ht="15.75" customHeight="1"/>
    <row r="1147" ht="15.75" customHeight="1"/>
    <row r="1148" ht="15.75" customHeight="1"/>
    <row r="1149" ht="15.75" customHeight="1"/>
    <row r="1150" ht="15.75" customHeight="1"/>
    <row r="1151" ht="15.75" customHeight="1"/>
    <row r="1152" ht="15.75" customHeight="1"/>
    <row r="1153" ht="15.75" customHeight="1"/>
    <row r="1154" ht="15.75" customHeight="1"/>
    <row r="1155" ht="15.75" customHeight="1"/>
    <row r="1156" ht="15.75" customHeight="1"/>
    <row r="1157" ht="15.75" customHeight="1"/>
    <row r="1158" ht="15.75" customHeight="1"/>
    <row r="1159" ht="15.75" customHeight="1"/>
    <row r="1160" ht="15.75" customHeight="1"/>
    <row r="1161" ht="15.75" customHeight="1"/>
    <row r="1162" ht="15.75" customHeight="1"/>
    <row r="1163" ht="15.75" customHeight="1"/>
    <row r="1164" ht="15.75" customHeight="1"/>
    <row r="1165" ht="15.75" customHeight="1"/>
    <row r="1166" ht="15.75" customHeight="1"/>
    <row r="1167" ht="15.75" customHeight="1"/>
    <row r="1168" ht="15.75" customHeight="1"/>
    <row r="1169" ht="15.75" customHeight="1"/>
    <row r="1170" ht="15.75" customHeight="1"/>
    <row r="1171" ht="15.75" customHeight="1"/>
    <row r="1172" ht="15.75" customHeight="1"/>
    <row r="1173" ht="15.75" customHeight="1"/>
    <row r="1174" ht="15.75" customHeight="1"/>
    <row r="1175" ht="15.75" customHeight="1"/>
    <row r="1176" ht="15.75" customHeight="1"/>
    <row r="1177" ht="15.75" customHeight="1"/>
    <row r="1178" ht="15.75" customHeight="1"/>
    <row r="1179" ht="15.75" customHeight="1"/>
    <row r="1180" ht="15.75" customHeight="1"/>
    <row r="1181" ht="15.75" customHeight="1"/>
    <row r="1182" ht="15.75" customHeight="1"/>
    <row r="1183" ht="15.75" customHeight="1"/>
    <row r="1184" ht="15.75" customHeight="1"/>
    <row r="1185" ht="15.75" customHeight="1"/>
    <row r="1186" ht="15.75" customHeight="1"/>
    <row r="1187" ht="15.75" customHeight="1"/>
    <row r="1188" ht="15.75" customHeight="1"/>
    <row r="1189" ht="15.75" customHeight="1"/>
    <row r="1190" ht="15.75" customHeight="1"/>
    <row r="1191" ht="15.75" customHeight="1"/>
    <row r="1192" ht="15.75" customHeight="1"/>
    <row r="1193" ht="15.75" customHeight="1"/>
    <row r="1194" ht="15.75" customHeight="1"/>
    <row r="1195" ht="15.75" customHeight="1"/>
    <row r="1196" ht="15.75" customHeight="1"/>
    <row r="1197" ht="15.75" customHeight="1"/>
    <row r="1198" ht="15.75" customHeight="1"/>
    <row r="1199" ht="15.75" customHeight="1"/>
    <row r="1200" ht="15.75" customHeight="1"/>
    <row r="1201" ht="15.75" customHeight="1"/>
    <row r="1202" ht="15.75" customHeight="1"/>
    <row r="1203" ht="15.75" customHeight="1"/>
    <row r="1204" ht="15.75" customHeight="1"/>
    <row r="1205" ht="15.75" customHeight="1"/>
    <row r="1206" ht="15.75" customHeight="1"/>
    <row r="1207" ht="15.75" customHeight="1"/>
    <row r="1208" ht="15.75" customHeight="1"/>
    <row r="1209" ht="15.75" customHeight="1"/>
    <row r="1210" ht="15.75" customHeight="1"/>
    <row r="1211" ht="15.75" customHeight="1"/>
    <row r="1212" ht="15.75" customHeight="1"/>
    <row r="1213" ht="15.75" customHeight="1"/>
    <row r="1214" ht="15.75" customHeight="1"/>
    <row r="1215" ht="15.75" customHeight="1"/>
    <row r="1216" ht="15.75" customHeight="1"/>
    <row r="1217" ht="15.75" customHeight="1"/>
    <row r="1218" ht="15.75" customHeight="1"/>
    <row r="1219" ht="15.75" customHeight="1"/>
    <row r="1220" ht="15.75" customHeight="1"/>
    <row r="1221" ht="15.75" customHeight="1"/>
    <row r="1222" ht="15.75" customHeight="1"/>
    <row r="1223" ht="15.75" customHeight="1"/>
    <row r="1224" ht="15.75" customHeight="1"/>
    <row r="1225" ht="15.75" customHeight="1"/>
    <row r="1226" ht="15.75" customHeight="1"/>
    <row r="1227" ht="15.75" customHeight="1"/>
    <row r="1228" ht="15.75" customHeight="1"/>
    <row r="1229" ht="15.75" customHeight="1"/>
    <row r="1230" ht="15.75" customHeight="1"/>
    <row r="1231" ht="15.75" customHeight="1"/>
    <row r="1232" ht="15.75" customHeight="1"/>
    <row r="1233" ht="15.75" customHeight="1"/>
    <row r="1234" ht="15.75" customHeight="1"/>
    <row r="1235" ht="15.75" customHeight="1"/>
    <row r="1236" ht="15.75" customHeight="1"/>
    <row r="1237" ht="15.75" customHeight="1"/>
    <row r="1238" ht="15.75" customHeight="1"/>
    <row r="1239" ht="15.75" customHeight="1"/>
    <row r="1240" ht="15.75" customHeight="1"/>
    <row r="1241" ht="15.75" customHeight="1"/>
    <row r="1242" ht="15.75" customHeight="1"/>
    <row r="1243" ht="15.75" customHeight="1"/>
    <row r="1244" ht="15.75" customHeight="1"/>
    <row r="1245" ht="15.75" customHeight="1"/>
    <row r="1246" ht="15.75" customHeight="1"/>
    <row r="1247" ht="15.75" customHeight="1"/>
    <row r="1248" ht="15.75" customHeight="1"/>
    <row r="1249" ht="15.75" customHeight="1"/>
    <row r="1250" ht="15.75" customHeight="1"/>
    <row r="1251" ht="15.75" customHeight="1"/>
    <row r="1252" ht="15.75" customHeight="1"/>
    <row r="1253" ht="15.75" customHeight="1"/>
    <row r="1254" ht="15.75" customHeight="1"/>
    <row r="1255" ht="15.75" customHeight="1"/>
    <row r="1256" ht="15.75" customHeight="1"/>
    <row r="1257" ht="15.75" customHeight="1"/>
    <row r="1258" ht="15.75" customHeight="1"/>
    <row r="1259" ht="15.75" customHeight="1"/>
    <row r="1260" ht="15.75" customHeight="1"/>
    <row r="1261" ht="15.75" customHeight="1"/>
    <row r="1262" ht="15.75" customHeight="1"/>
    <row r="1263" ht="15.75" customHeight="1"/>
    <row r="1264" ht="15.75" customHeight="1"/>
    <row r="1265" ht="15.75" customHeight="1"/>
    <row r="1266" ht="15.75" customHeight="1"/>
    <row r="1267" ht="15.75" customHeight="1"/>
    <row r="1268" ht="15.75" customHeight="1"/>
    <row r="1269" ht="15.75" customHeight="1"/>
    <row r="1270" ht="15.75" customHeight="1"/>
    <row r="1271" ht="15.75" customHeight="1"/>
    <row r="1272" ht="15.75" customHeight="1"/>
    <row r="1273" ht="15.75" customHeight="1"/>
    <row r="1274" ht="15.75" customHeight="1"/>
    <row r="1275" ht="15.75" customHeight="1"/>
    <row r="1276" ht="15.75" customHeight="1"/>
    <row r="1277" ht="15.75" customHeight="1"/>
    <row r="1278" ht="15.75" customHeight="1"/>
    <row r="1279" ht="15.75" customHeight="1"/>
    <row r="1280" ht="15.75" customHeight="1"/>
    <row r="1281" ht="15.75" customHeight="1"/>
    <row r="1282" ht="15.75" customHeight="1"/>
    <row r="1283" ht="15.75" customHeight="1"/>
    <row r="1284" ht="15.75" customHeight="1"/>
    <row r="1285" ht="15.75" customHeight="1"/>
    <row r="1286" ht="15.75" customHeight="1"/>
    <row r="1287" ht="15.75" customHeight="1"/>
    <row r="1288" ht="15.75" customHeight="1"/>
    <row r="1289" ht="15.75" customHeight="1"/>
    <row r="1290" ht="15.75" customHeight="1"/>
    <row r="1291" ht="15.75" customHeight="1"/>
    <row r="1292" ht="15.75" customHeight="1"/>
    <row r="1293" ht="15.75" customHeight="1"/>
    <row r="1294" ht="15.75" customHeight="1"/>
    <row r="1295" ht="15.75" customHeight="1"/>
    <row r="1296" ht="15.75" customHeight="1"/>
    <row r="1297" ht="15.75" customHeight="1"/>
    <row r="1298" ht="15.75" customHeight="1"/>
    <row r="1299" ht="15.75" customHeight="1"/>
    <row r="1300" ht="15.75" customHeight="1"/>
    <row r="1301" ht="15.75" customHeight="1"/>
    <row r="1302" ht="15.75" customHeight="1"/>
    <row r="1303" ht="15.75" customHeight="1"/>
    <row r="1304" ht="15.75" customHeight="1"/>
    <row r="1305" ht="15.75" customHeight="1"/>
    <row r="1306" ht="15.75" customHeight="1"/>
    <row r="1307" ht="15.75" customHeight="1"/>
    <row r="1308" ht="15.75" customHeight="1"/>
    <row r="1309" ht="15.75" customHeight="1"/>
    <row r="1310" ht="15.75" customHeight="1"/>
    <row r="1311" ht="15.75" customHeight="1"/>
    <row r="1312" ht="15.75" customHeight="1"/>
    <row r="1313" ht="15.75" customHeight="1"/>
    <row r="1314" ht="15.75" customHeight="1"/>
    <row r="1315" ht="15.75" customHeight="1"/>
    <row r="1316" ht="15.75" customHeight="1"/>
    <row r="1317" ht="15.75" customHeight="1"/>
    <row r="1318" ht="15.75" customHeight="1"/>
    <row r="1319" ht="15.75" customHeight="1"/>
    <row r="1320" ht="15.75" customHeight="1"/>
    <row r="1321" ht="15.75" customHeight="1"/>
    <row r="1322" ht="15.75" customHeight="1"/>
    <row r="1323" ht="15.75" customHeight="1"/>
    <row r="1324" ht="15.75" customHeight="1"/>
    <row r="1325" ht="15.75" customHeight="1"/>
    <row r="1326" ht="15.75" customHeight="1"/>
    <row r="1327" ht="15.75" customHeight="1"/>
    <row r="1328" ht="15.75" customHeight="1"/>
    <row r="1329" ht="15.75" customHeight="1"/>
    <row r="1330" ht="15.75" customHeight="1"/>
    <row r="1331" ht="15.75" customHeight="1"/>
    <row r="1332" ht="15.75" customHeight="1"/>
    <row r="1333" ht="15.75" customHeight="1"/>
    <row r="1334" ht="15.75" customHeight="1"/>
    <row r="1335" ht="15.75" customHeight="1"/>
    <row r="1336" ht="15.75" customHeight="1"/>
    <row r="1337" ht="15.75" customHeight="1"/>
    <row r="1338" ht="15.75" customHeight="1"/>
    <row r="1339" ht="15.75" customHeight="1"/>
    <row r="1340" ht="15.75" customHeight="1"/>
    <row r="1341" ht="15.75" customHeight="1"/>
    <row r="1342" ht="15.75" customHeight="1"/>
    <row r="1343" ht="15.75" customHeight="1"/>
    <row r="1344" ht="15.75" customHeight="1"/>
    <row r="1345" ht="15.75" customHeight="1"/>
    <row r="1346" ht="15.75" customHeight="1"/>
    <row r="1347" ht="15.75" customHeight="1"/>
    <row r="1348" ht="15.75" customHeight="1"/>
    <row r="1349" ht="15.75" customHeight="1"/>
    <row r="1350" ht="15.75" customHeight="1"/>
    <row r="1351" ht="15.75" customHeight="1"/>
    <row r="1352" ht="15.75" customHeight="1"/>
    <row r="1353" ht="15.75" customHeight="1"/>
    <row r="1354" ht="15.75" customHeight="1"/>
    <row r="1355" ht="15.75" customHeight="1"/>
    <row r="1356" ht="15.75" customHeight="1"/>
    <row r="1357" ht="15.75" customHeight="1"/>
    <row r="1358" ht="15.75" customHeight="1"/>
    <row r="1359" ht="15.75" customHeight="1"/>
    <row r="1360" ht="15.75" customHeight="1"/>
    <row r="1361" ht="15.75" customHeight="1"/>
    <row r="1362" ht="15.75" customHeight="1"/>
    <row r="1363" ht="15.75" customHeight="1"/>
    <row r="1364" ht="15.75" customHeight="1"/>
    <row r="1365" ht="15.75" customHeight="1"/>
    <row r="1366" ht="15.75" customHeight="1"/>
    <row r="1367" ht="15.75" customHeight="1"/>
    <row r="1368" ht="15.75" customHeight="1"/>
    <row r="1369" ht="15.75" customHeight="1"/>
    <row r="1370" ht="15.75" customHeight="1"/>
    <row r="1371" ht="15.75" customHeight="1"/>
    <row r="1372" ht="15.75" customHeight="1"/>
    <row r="1373" ht="15.75" customHeight="1"/>
    <row r="1374" ht="15.75" customHeight="1"/>
    <row r="1375" ht="15.75" customHeight="1"/>
    <row r="1376" ht="15.75" customHeight="1"/>
    <row r="1377" ht="15.75" customHeight="1"/>
    <row r="1378" ht="15.75" customHeight="1"/>
    <row r="1379" ht="15.75" customHeight="1"/>
    <row r="1380" ht="15.75" customHeight="1"/>
    <row r="1381" ht="15.75" customHeight="1"/>
    <row r="1382" ht="15.75" customHeight="1"/>
    <row r="1383" ht="15.75" customHeight="1"/>
    <row r="1384" ht="15.75" customHeight="1"/>
    <row r="1385" ht="15.75" customHeight="1"/>
    <row r="1386" ht="15.75" customHeight="1"/>
    <row r="1387" ht="15.75" customHeight="1"/>
    <row r="1388" ht="15.75" customHeight="1"/>
    <row r="1389" ht="15.75" customHeight="1"/>
    <row r="1390" ht="15.75" customHeight="1"/>
    <row r="1391" ht="15.75" customHeight="1"/>
    <row r="1392" ht="15.75" customHeight="1"/>
    <row r="1393" ht="15.75" customHeight="1"/>
    <row r="1394" ht="15.75" customHeight="1"/>
    <row r="1395" ht="15.75" customHeight="1"/>
    <row r="1396" ht="15.75" customHeight="1"/>
    <row r="1397" ht="15.75" customHeight="1"/>
    <row r="1398" ht="15.75" customHeight="1"/>
    <row r="1399" ht="15.75" customHeight="1"/>
    <row r="1400" ht="15.75" customHeight="1"/>
    <row r="1401" ht="15.75" customHeight="1"/>
    <row r="1402" ht="15.75" customHeight="1"/>
    <row r="1403" ht="15.75" customHeight="1"/>
    <row r="1404" ht="15.75" customHeight="1"/>
    <row r="1405" ht="15.75" customHeight="1"/>
    <row r="1406" ht="15.75" customHeight="1"/>
    <row r="1407" ht="15.75" customHeight="1"/>
    <row r="1408" ht="15.75" customHeight="1"/>
    <row r="1409" ht="15.75" customHeight="1"/>
    <row r="1410" ht="15.75" customHeight="1"/>
    <row r="1411" ht="15.75" customHeight="1"/>
    <row r="1412" ht="15.75" customHeight="1"/>
    <row r="1413" ht="15.75" customHeight="1"/>
    <row r="1414" ht="15.75" customHeight="1"/>
    <row r="1415" ht="15.75" customHeight="1"/>
    <row r="1416" ht="15.75" customHeight="1"/>
    <row r="1417" ht="15.75" customHeight="1"/>
    <row r="1418" ht="15.75" customHeight="1"/>
    <row r="1419" ht="15.75" customHeight="1"/>
    <row r="1420" ht="15.75" customHeight="1"/>
    <row r="1421" ht="15.75" customHeight="1"/>
    <row r="1422" ht="15.75" customHeight="1"/>
    <row r="1423" ht="15.75" customHeight="1"/>
    <row r="1424" ht="15.75" customHeight="1"/>
    <row r="1425" ht="15.75" customHeight="1"/>
    <row r="1426" ht="15.75" customHeight="1"/>
    <row r="1427" ht="15.75" customHeight="1"/>
    <row r="1428" ht="15.75" customHeight="1"/>
    <row r="1429" ht="15.75" customHeight="1"/>
    <row r="1430" ht="15.75" customHeight="1"/>
    <row r="1431" ht="15.75" customHeight="1"/>
    <row r="1432" ht="15.75" customHeight="1"/>
    <row r="1433" ht="15.75" customHeight="1"/>
    <row r="1434" ht="15.75" customHeight="1"/>
    <row r="1435" ht="15.75" customHeight="1"/>
    <row r="1436" ht="15.75" customHeight="1"/>
    <row r="1437" ht="15.75" customHeight="1"/>
    <row r="1438" ht="15.75" customHeight="1"/>
    <row r="1439" ht="15.75" customHeight="1"/>
    <row r="1440" ht="15.75" customHeight="1"/>
    <row r="1441" ht="15.75" customHeight="1"/>
    <row r="1442" ht="15.75" customHeight="1"/>
    <row r="1443" ht="15.75" customHeight="1"/>
    <row r="1444" ht="15.75" customHeight="1"/>
    <row r="1445" ht="15.75" customHeight="1"/>
    <row r="1446" ht="15.75" customHeight="1"/>
    <row r="1447" ht="15.75" customHeight="1"/>
    <row r="1448" ht="15.75" customHeight="1"/>
    <row r="1449" ht="15.75" customHeight="1"/>
    <row r="1450" ht="15.75" customHeight="1"/>
    <row r="1451" ht="15.75" customHeight="1"/>
    <row r="1452" ht="15.75" customHeight="1"/>
    <row r="1453" ht="15.75" customHeight="1"/>
    <row r="1454" ht="15.75" customHeight="1"/>
    <row r="1455" ht="15.75" customHeight="1"/>
    <row r="1456" ht="15.75" customHeight="1"/>
    <row r="1457" ht="15.75" customHeight="1"/>
    <row r="1458" ht="15.75" customHeight="1"/>
    <row r="1459" ht="15.75" customHeight="1"/>
    <row r="1460" ht="15.75" customHeight="1"/>
    <row r="1461" ht="15.75" customHeight="1"/>
    <row r="1462" ht="15.75" customHeight="1"/>
    <row r="1463" ht="15.75" customHeight="1"/>
    <row r="1464" ht="15.75" customHeight="1"/>
    <row r="1465" ht="15.75" customHeight="1"/>
    <row r="1466" ht="15.75" customHeight="1"/>
    <row r="1467" ht="15.75" customHeight="1"/>
    <row r="1468" ht="15.75" customHeight="1"/>
    <row r="1469" ht="15.75" customHeight="1"/>
    <row r="1470" ht="15.75" customHeight="1"/>
    <row r="1471" ht="15.75" customHeight="1"/>
    <row r="1472" ht="15.75" customHeight="1"/>
    <row r="1473" ht="15.75" customHeight="1"/>
    <row r="1474" ht="15.75" customHeight="1"/>
    <row r="1475" ht="15.75" customHeight="1"/>
    <row r="1476" ht="15.75" customHeight="1"/>
    <row r="1477" ht="15.75" customHeight="1"/>
    <row r="1478" ht="15.75" customHeight="1"/>
    <row r="1479" ht="15.75" customHeight="1"/>
    <row r="1480" ht="15.75" customHeight="1"/>
    <row r="1481" ht="15.75" customHeight="1"/>
    <row r="1482" ht="15.75" customHeight="1"/>
    <row r="1483" ht="15.75" customHeight="1"/>
    <row r="1484" ht="15.75" customHeight="1"/>
    <row r="1485" ht="15.75" customHeight="1"/>
    <row r="1486" ht="15.75" customHeight="1"/>
    <row r="1487" ht="15.75" customHeight="1"/>
    <row r="1488" ht="15.75" customHeight="1"/>
    <row r="1489" ht="15.75" customHeight="1"/>
    <row r="1490" ht="15.75" customHeight="1"/>
    <row r="1491" ht="15.75" customHeight="1"/>
    <row r="1492" ht="15.75" customHeight="1"/>
    <row r="1493" ht="15.75" customHeight="1"/>
    <row r="1494" ht="15.75" customHeight="1"/>
    <row r="1495" ht="15.75" customHeight="1"/>
    <row r="1496" ht="15.75" customHeight="1"/>
    <row r="1497" ht="15.75" customHeight="1"/>
    <row r="1498" ht="15.75" customHeight="1"/>
    <row r="1499" ht="15.75" customHeight="1"/>
    <row r="1500" ht="15.75" customHeight="1"/>
    <row r="1501" ht="15.75" customHeight="1"/>
    <row r="1502" ht="15.75" customHeight="1"/>
    <row r="1503" ht="15.75" customHeight="1"/>
    <row r="1504" ht="15.75" customHeight="1"/>
    <row r="1505" ht="15.75" customHeight="1"/>
    <row r="1506" ht="15.75" customHeight="1"/>
    <row r="1507" ht="15.75" customHeight="1"/>
    <row r="1508" ht="15.75" customHeight="1"/>
    <row r="1509" ht="15.75" customHeight="1"/>
    <row r="1510" ht="15.75" customHeight="1"/>
    <row r="1511" ht="15.75" customHeight="1"/>
    <row r="1512" ht="15.75" customHeight="1"/>
    <row r="1513" ht="15.75" customHeight="1"/>
    <row r="1514" ht="15.75" customHeight="1"/>
    <row r="1515" ht="15.75" customHeight="1"/>
    <row r="1516" ht="15.75" customHeight="1"/>
    <row r="1517" ht="15.75" customHeight="1"/>
    <row r="1518" ht="15.75" customHeight="1"/>
    <row r="1519" ht="15.75" customHeight="1"/>
    <row r="1520" ht="15.75" customHeight="1"/>
    <row r="1521" ht="15.75" customHeight="1"/>
    <row r="1522" ht="15.75" customHeight="1"/>
    <row r="1523" ht="15.75" customHeight="1"/>
    <row r="1524" ht="15.75" customHeight="1"/>
    <row r="1525" ht="15.75" customHeight="1"/>
    <row r="1526" ht="15.75" customHeight="1"/>
    <row r="1527" ht="15.75" customHeight="1"/>
    <row r="1528" ht="15.75" customHeight="1"/>
    <row r="1529" ht="15.75" customHeight="1"/>
    <row r="1530" ht="15.75" customHeight="1"/>
    <row r="1531" ht="15.75" customHeight="1"/>
    <row r="1532" ht="15.75" customHeight="1"/>
    <row r="1533" ht="15.75" customHeight="1"/>
    <row r="1534" ht="15.75" customHeight="1"/>
    <row r="1535" ht="15.75" customHeight="1"/>
    <row r="1536" ht="15.75" customHeight="1"/>
    <row r="1537" ht="15.75" customHeight="1"/>
    <row r="1538" ht="15.75" customHeight="1"/>
    <row r="1539" ht="15.75" customHeight="1"/>
    <row r="1540" ht="15.75" customHeight="1"/>
    <row r="1541" ht="15.75" customHeight="1"/>
    <row r="1542" ht="15.75" customHeight="1"/>
    <row r="1543" ht="15.75" customHeight="1"/>
    <row r="1544" ht="15.75" customHeight="1"/>
    <row r="1545" ht="15.75" customHeight="1"/>
    <row r="1546" ht="15.75" customHeight="1"/>
    <row r="1547" ht="15.75" customHeight="1"/>
    <row r="1548" ht="15.75" customHeight="1"/>
    <row r="1549" ht="15.75" customHeight="1"/>
    <row r="1550" ht="15.75" customHeight="1"/>
    <row r="1551" ht="15.75" customHeight="1"/>
    <row r="1552" ht="15.75" customHeight="1"/>
    <row r="1553" ht="15.75" customHeight="1"/>
    <row r="1554" ht="15.75" customHeight="1"/>
    <row r="1555" ht="15.75" customHeight="1"/>
    <row r="1556" ht="15.75" customHeight="1"/>
    <row r="1557" ht="15.75" customHeight="1"/>
    <row r="1558" ht="15.75" customHeight="1"/>
    <row r="1559" ht="15.75" customHeight="1"/>
    <row r="1560" ht="15.75" customHeight="1"/>
    <row r="1561" ht="15.75" customHeight="1"/>
    <row r="1562" ht="15.75" customHeight="1"/>
    <row r="1563" ht="15.75" customHeight="1"/>
    <row r="1564" ht="15.75" customHeight="1"/>
    <row r="1565" ht="15.75" customHeight="1"/>
    <row r="1566" ht="15.75" customHeight="1"/>
    <row r="1567" ht="15.75" customHeight="1"/>
    <row r="1568" ht="15.75" customHeight="1"/>
    <row r="1569" ht="15.75" customHeight="1"/>
    <row r="1570" ht="15.75" customHeight="1"/>
    <row r="1571" ht="15.75" customHeight="1"/>
    <row r="1572" ht="15.75" customHeight="1"/>
    <row r="1573" ht="15.75" customHeight="1"/>
    <row r="1574" ht="15.75" customHeight="1"/>
    <row r="1575" ht="15.75" customHeight="1"/>
    <row r="1576" ht="15.75" customHeight="1"/>
    <row r="1577" ht="15.75" customHeight="1"/>
    <row r="1578" ht="15.75" customHeight="1"/>
    <row r="1579" ht="15.75" customHeight="1"/>
    <row r="1580" ht="15.75" customHeight="1"/>
    <row r="1581" ht="15.75" customHeight="1"/>
  </sheetData>
  <mergeCells count="9">
    <mergeCell ref="O365:R369"/>
    <mergeCell ref="Q371:R371"/>
    <mergeCell ref="A1:N1"/>
    <mergeCell ref="A2:M13"/>
    <mergeCell ref="C15:M17"/>
    <mergeCell ref="A20:D46"/>
    <mergeCell ref="E20:M143"/>
    <mergeCell ref="A116:B116"/>
    <mergeCell ref="Q363:R363"/>
  </mergeCells>
  <conditionalFormatting sqref="A1:AA1">
    <cfRule type="notContainsBlanks" dxfId="0" priority="1">
      <formula>LEN(TRIM(A1))&gt;0</formula>
    </cfRule>
  </conditionalFormatting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59.14"/>
    <col customWidth="1" min="2" max="2" width="47.57"/>
    <col customWidth="1" min="3" max="3" width="22.0"/>
  </cols>
  <sheetData>
    <row r="1">
      <c r="A1" s="1" t="s">
        <v>0</v>
      </c>
      <c r="B1" s="2"/>
    </row>
    <row r="2">
      <c r="A2" s="3" t="s">
        <v>1</v>
      </c>
      <c r="B2" s="4">
        <v>6.6743E-11</v>
      </c>
      <c r="D2" s="5"/>
      <c r="E2" s="5"/>
    </row>
    <row r="3">
      <c r="A3" s="3" t="s">
        <v>2</v>
      </c>
      <c r="B3" s="4">
        <v>2.99792458E8</v>
      </c>
      <c r="D3" s="5"/>
      <c r="E3" s="5"/>
    </row>
    <row r="4">
      <c r="A4" s="3" t="s">
        <v>3</v>
      </c>
      <c r="B4" s="4">
        <v>1.9885E30</v>
      </c>
      <c r="D4" s="5"/>
      <c r="E4" s="5"/>
    </row>
    <row r="5">
      <c r="A5" s="3" t="s">
        <v>4</v>
      </c>
      <c r="B5" s="4">
        <v>6371000.0</v>
      </c>
      <c r="D5" s="5"/>
      <c r="E5" s="5"/>
    </row>
    <row r="6">
      <c r="A6" s="3" t="s">
        <v>5</v>
      </c>
      <c r="B6" s="4">
        <v>10.0</v>
      </c>
      <c r="D6" s="5"/>
      <c r="E6" s="5"/>
    </row>
    <row r="7">
      <c r="A7" s="8" t="s">
        <v>6</v>
      </c>
      <c r="B7" s="9"/>
      <c r="D7" s="5"/>
      <c r="E7" s="5"/>
    </row>
    <row r="8">
      <c r="A8" s="11" t="s">
        <v>8</v>
      </c>
      <c r="B8" s="14">
        <f>(2*B2*B4)/(B5*B3^2)</f>
        <v>0.0004635667774</v>
      </c>
      <c r="D8" s="5"/>
      <c r="E8" s="5"/>
    </row>
    <row r="9">
      <c r="A9" s="15" t="s">
        <v>11</v>
      </c>
      <c r="B9" s="16">
        <f>1/SQRT(1 - B8)</f>
        <v>1.000231864</v>
      </c>
      <c r="D9" s="5"/>
      <c r="E9" s="5"/>
    </row>
    <row r="10">
      <c r="A10" s="17"/>
      <c r="B10" s="18"/>
      <c r="D10" s="5"/>
      <c r="E10" s="5"/>
    </row>
    <row r="11">
      <c r="A11" s="19"/>
      <c r="B11" s="20"/>
      <c r="D11" s="5"/>
      <c r="E11" s="5"/>
    </row>
    <row r="12">
      <c r="A12" s="19"/>
      <c r="B12" s="20"/>
      <c r="D12" s="5"/>
      <c r="E12" s="5"/>
    </row>
    <row r="13">
      <c r="A13" s="19"/>
      <c r="B13" s="20"/>
      <c r="D13" s="5"/>
      <c r="E13" s="5"/>
    </row>
    <row r="14">
      <c r="A14" s="19"/>
      <c r="B14" s="20"/>
      <c r="D14" s="5"/>
      <c r="E14" s="5"/>
    </row>
    <row r="15">
      <c r="A15" s="19"/>
      <c r="B15" s="20"/>
      <c r="D15" s="5"/>
      <c r="E15" s="5"/>
    </row>
    <row r="16">
      <c r="A16" s="19"/>
      <c r="B16" s="20"/>
      <c r="D16" s="5"/>
      <c r="E16" s="5"/>
    </row>
    <row r="17">
      <c r="A17" s="19"/>
      <c r="B17" s="20"/>
      <c r="D17" s="5"/>
      <c r="E17" s="5"/>
    </row>
    <row r="18">
      <c r="A18" s="19"/>
      <c r="B18" s="20"/>
      <c r="D18" s="5"/>
      <c r="E18" s="5"/>
    </row>
    <row r="19">
      <c r="A19" s="22"/>
      <c r="B19" s="23"/>
      <c r="D19" s="5"/>
      <c r="E19" s="5"/>
    </row>
    <row r="20">
      <c r="A20" s="10" t="s">
        <v>16</v>
      </c>
      <c r="B20" s="10">
        <f>(2*B2*B4)/((B5-1000)*B3^2)</f>
        <v>0.0004636395509</v>
      </c>
      <c r="D20" s="5"/>
      <c r="E20" s="5"/>
    </row>
    <row r="21">
      <c r="A21" s="10" t="s">
        <v>18</v>
      </c>
      <c r="B21" s="10">
        <f>(2*B2*B4)/((B5+1000)*B3^2)</f>
        <v>0.0004634940268</v>
      </c>
      <c r="D21" s="5"/>
      <c r="E21" s="5"/>
    </row>
    <row r="22">
      <c r="A22" s="10" t="s">
        <v>21</v>
      </c>
      <c r="B22" s="25">
        <f>2/((1/B20)+(1/B21))</f>
        <v>0.0004635667774</v>
      </c>
      <c r="D22" s="5"/>
      <c r="E22" s="5"/>
    </row>
    <row r="23">
      <c r="A23" s="26"/>
      <c r="B23" s="27"/>
    </row>
    <row r="24">
      <c r="A24" s="28"/>
      <c r="B24" s="26"/>
    </row>
    <row r="25">
      <c r="A25" s="26"/>
      <c r="B25" s="29"/>
    </row>
  </sheetData>
  <mergeCells count="2">
    <mergeCell ref="A1:B1"/>
    <mergeCell ref="A10:B19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74.0"/>
    <col customWidth="1" min="2" max="2" width="60.86"/>
    <col customWidth="1" min="4" max="4" width="28.0"/>
  </cols>
  <sheetData>
    <row r="1">
      <c r="A1" s="1" t="s">
        <v>0</v>
      </c>
      <c r="B1" s="2"/>
    </row>
    <row r="2">
      <c r="A2" s="3" t="s">
        <v>2</v>
      </c>
      <c r="B2" s="4">
        <v>2.99792458E8</v>
      </c>
      <c r="E2" s="6"/>
    </row>
    <row r="3">
      <c r="A3" s="3" t="s">
        <v>1</v>
      </c>
      <c r="B3" s="7">
        <v>6.6743E-11</v>
      </c>
    </row>
    <row r="4">
      <c r="A4" s="3" t="s">
        <v>3</v>
      </c>
      <c r="B4" s="4">
        <v>1.9885E30</v>
      </c>
    </row>
    <row r="5">
      <c r="A5" s="3" t="s">
        <v>4</v>
      </c>
      <c r="B5" s="4">
        <v>6371000.0</v>
      </c>
    </row>
    <row r="6">
      <c r="A6" s="10" t="s">
        <v>7</v>
      </c>
      <c r="B6" s="10">
        <v>1.0</v>
      </c>
      <c r="E6" s="12"/>
    </row>
    <row r="7">
      <c r="A7" s="10" t="s">
        <v>9</v>
      </c>
      <c r="B7" s="13">
        <f>dilation_gravity!B9</f>
        <v>1.000231864</v>
      </c>
    </row>
    <row r="8">
      <c r="A8" s="10" t="s">
        <v>10</v>
      </c>
      <c r="B8" s="10">
        <f>SQRT(B7^2-B6^2)</f>
        <v>0.02153559313</v>
      </c>
    </row>
    <row r="9">
      <c r="A9" s="10" t="s">
        <v>12</v>
      </c>
      <c r="B9" s="10">
        <f>B7/B2</f>
        <v>0.000000003336414367</v>
      </c>
    </row>
    <row r="10">
      <c r="A10" s="10" t="s">
        <v>13</v>
      </c>
      <c r="B10" s="10">
        <f>B8/B9</f>
        <v>6454711.782</v>
      </c>
    </row>
    <row r="11">
      <c r="A11" s="10" t="s">
        <v>14</v>
      </c>
      <c r="B11" s="10">
        <f>SQRT((2*B3*B4)/B5)</f>
        <v>6454711.782</v>
      </c>
    </row>
    <row r="12">
      <c r="A12" s="21" t="s">
        <v>15</v>
      </c>
      <c r="B12" s="21">
        <f>B3*B4/B5^2</f>
        <v>3269761.748</v>
      </c>
    </row>
    <row r="13">
      <c r="A13" s="21" t="s">
        <v>17</v>
      </c>
      <c r="B13" s="21">
        <f> (B2^2 * (1 - 1 / ( (B7/B6)^2 ))) / (2*B5)</f>
        <v>3269761.748</v>
      </c>
    </row>
    <row r="14">
      <c r="A14" s="21" t="s">
        <v>19</v>
      </c>
      <c r="B14" s="21">
        <f>B12/B13</f>
        <v>1</v>
      </c>
    </row>
    <row r="15">
      <c r="A15" s="21" t="s">
        <v>20</v>
      </c>
      <c r="B15" s="24">
        <f>(1/SQRT(1-dilation_gravity!B20))</f>
        <v>1.0002319</v>
      </c>
    </row>
    <row r="16">
      <c r="A16" s="21" t="s">
        <v>22</v>
      </c>
      <c r="B16" s="21">
        <f>SQRT(B15^2-B6^2)</f>
        <v>0.02153728423</v>
      </c>
    </row>
    <row r="17">
      <c r="A17" s="21" t="s">
        <v>23</v>
      </c>
      <c r="B17" s="21">
        <f>B15/B2</f>
        <v>0.000000003336414489</v>
      </c>
    </row>
    <row r="18">
      <c r="A18" s="21" t="s">
        <v>24</v>
      </c>
      <c r="B18" s="21">
        <f>B16/B17</f>
        <v>6455218.412</v>
      </c>
    </row>
    <row r="19">
      <c r="A19" s="21" t="s">
        <v>25</v>
      </c>
      <c r="B19" s="30">
        <f>B18-B10</f>
        <v>506.6293945</v>
      </c>
    </row>
    <row r="20">
      <c r="A20" s="21" t="s">
        <v>26</v>
      </c>
      <c r="B20" s="21">
        <f>(B18+B11)/2</f>
        <v>6454965.097</v>
      </c>
    </row>
    <row r="21">
      <c r="A21" s="21" t="s">
        <v>27</v>
      </c>
      <c r="B21" s="21">
        <f>1000/B20</f>
        <v>0.0001549195054</v>
      </c>
    </row>
    <row r="22">
      <c r="A22" s="21" t="s">
        <v>28</v>
      </c>
      <c r="B22" s="31">
        <f>B19/B21</f>
        <v>3270275.059</v>
      </c>
    </row>
    <row r="23">
      <c r="A23" s="21" t="s">
        <v>29</v>
      </c>
      <c r="B23" s="31">
        <f>B3*B4/(B5-500)^2</f>
        <v>3270275.034</v>
      </c>
    </row>
  </sheetData>
  <mergeCells count="1">
    <mergeCell ref="A1:B1"/>
  </mergeCells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2025-06-30T08:50:48Z</dcterms:created>
</cp:coreProperties>
</file>